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dcdz01\Share_Jednostavna nabava\2026\Javna\POSTUPCI OD TEHNIČKE\JN-19-26-T - Strukturno kabliranje ordinacija\"/>
    </mc:Choice>
  </mc:AlternateContent>
  <xr:revisionPtr revIDLastSave="0" documentId="13_ncr:1_{D167CB75-F61D-42CE-8326-22438333C2E6}" xr6:coauthVersionLast="47" xr6:coauthVersionMax="47" xr10:uidLastSave="{00000000-0000-0000-0000-000000000000}"/>
  <bookViews>
    <workbookView xWindow="37920" yWindow="0" windowWidth="18255" windowHeight="15480" tabRatio="500" xr2:uid="{00000000-000D-0000-FFFF-FFFF00000000}"/>
  </bookViews>
  <sheets>
    <sheet name="Crikvenica, Kotorska 13A" sheetId="1" r:id="rId1"/>
    <sheet name="Vežica, M. Kontuša 18" sheetId="3" r:id="rId2"/>
    <sheet name="Kozala, Laginjina 22" sheetId="4" r:id="rId3"/>
  </sheets>
  <definedNames>
    <definedName name="_xlnm.Print_Area" localSheetId="0">'Crikvenica, Kotorska 13A'!$A$1:$F$119</definedName>
    <definedName name="_xlnm.Print_Area" localSheetId="2">'Kozala, Laginjina 22'!$A$1:$F$119</definedName>
    <definedName name="_xlnm.Print_Area" localSheetId="1">'Vežica, M. Kontuša 18'!$A$1:$F$119</definedName>
  </definedNames>
  <calcPr calcId="191029" iterateDelta="1E-4"/>
  <extLst>
    <ext xmlns:loext="http://schemas.libreoffice.org/" uri="{7626C862-2A13-11E5-B345-FEFF819CDC9F}">
      <loext:extCalcPr stringRefSyntax="ExcelA1"/>
    </ext>
  </extLst>
</workbook>
</file>

<file path=xl/calcChain.xml><?xml version="1.0" encoding="utf-8"?>
<calcChain xmlns="http://schemas.openxmlformats.org/spreadsheetml/2006/main">
  <c r="B113" i="4" l="1"/>
  <c r="A113" i="4"/>
  <c r="B112" i="4"/>
  <c r="A112" i="4"/>
  <c r="B111" i="4"/>
  <c r="A111" i="4"/>
  <c r="B110" i="4"/>
  <c r="A110" i="4"/>
  <c r="B109" i="4"/>
  <c r="A109" i="4"/>
  <c r="B104" i="4"/>
  <c r="F103" i="4"/>
  <c r="A103" i="4"/>
  <c r="F102" i="4"/>
  <c r="A102" i="4"/>
  <c r="F101" i="4"/>
  <c r="A101" i="4"/>
  <c r="D100" i="4"/>
  <c r="F100" i="4" s="1"/>
  <c r="F104" i="4" s="1"/>
  <c r="F113" i="4" s="1"/>
  <c r="A100" i="4"/>
  <c r="B96" i="4"/>
  <c r="F94" i="4"/>
  <c r="A94" i="4"/>
  <c r="F93" i="4"/>
  <c r="F96" i="4" s="1"/>
  <c r="F112" i="4" s="1"/>
  <c r="A93" i="4"/>
  <c r="B89" i="4"/>
  <c r="F87" i="4"/>
  <c r="A87" i="4"/>
  <c r="F86" i="4"/>
  <c r="A86" i="4"/>
  <c r="F85" i="4"/>
  <c r="A85" i="4"/>
  <c r="F84" i="4"/>
  <c r="A84" i="4"/>
  <c r="F83" i="4"/>
  <c r="A83" i="4"/>
  <c r="F82" i="4"/>
  <c r="A82" i="4"/>
  <c r="F81" i="4"/>
  <c r="A81" i="4"/>
  <c r="F80" i="4"/>
  <c r="F89" i="4" s="1"/>
  <c r="F111" i="4" s="1"/>
  <c r="A80" i="4"/>
  <c r="B75" i="4"/>
  <c r="E73" i="4"/>
  <c r="F73" i="4" s="1"/>
  <c r="F72" i="4"/>
  <c r="F71" i="4"/>
  <c r="F70" i="4"/>
  <c r="F69" i="4"/>
  <c r="F68" i="4"/>
  <c r="F67" i="4"/>
  <c r="F66" i="4"/>
  <c r="F65" i="4"/>
  <c r="F64" i="4"/>
  <c r="F63" i="4"/>
  <c r="F62" i="4"/>
  <c r="F61" i="4"/>
  <c r="F60" i="4"/>
  <c r="F59" i="4"/>
  <c r="F55" i="4"/>
  <c r="F54" i="4"/>
  <c r="E56" i="4" s="1"/>
  <c r="F56" i="4" s="1"/>
  <c r="F75" i="4" s="1"/>
  <c r="F110" i="4" s="1"/>
  <c r="B47" i="4"/>
  <c r="F45" i="4"/>
  <c r="F47" i="4" s="1"/>
  <c r="F109" i="4" s="1"/>
  <c r="A45" i="4"/>
  <c r="B113" i="3"/>
  <c r="A113" i="3"/>
  <c r="B112" i="3"/>
  <c r="A112" i="3"/>
  <c r="B111" i="3"/>
  <c r="A111" i="3"/>
  <c r="B110" i="3"/>
  <c r="A110" i="3"/>
  <c r="B109" i="3"/>
  <c r="A109" i="3"/>
  <c r="B104" i="3"/>
  <c r="F103" i="3"/>
  <c r="A103" i="3"/>
  <c r="F102" i="3"/>
  <c r="A102" i="3"/>
  <c r="F101" i="3"/>
  <c r="A101" i="3"/>
  <c r="D100" i="3"/>
  <c r="F100" i="3" s="1"/>
  <c r="F104" i="3" s="1"/>
  <c r="F113" i="3" s="1"/>
  <c r="A100" i="3"/>
  <c r="B96" i="3"/>
  <c r="F94" i="3"/>
  <c r="A94" i="3"/>
  <c r="F93" i="3"/>
  <c r="F96" i="3" s="1"/>
  <c r="F112" i="3" s="1"/>
  <c r="A93" i="3"/>
  <c r="B89" i="3"/>
  <c r="F87" i="3"/>
  <c r="A87" i="3"/>
  <c r="F86" i="3"/>
  <c r="A86" i="3"/>
  <c r="F85" i="3"/>
  <c r="A85" i="3"/>
  <c r="F84" i="3"/>
  <c r="A84" i="3"/>
  <c r="F83" i="3"/>
  <c r="A83" i="3"/>
  <c r="F82" i="3"/>
  <c r="A82" i="3"/>
  <c r="F81" i="3"/>
  <c r="A81" i="3"/>
  <c r="F80" i="3"/>
  <c r="F89" i="3" s="1"/>
  <c r="F111" i="3" s="1"/>
  <c r="A80" i="3"/>
  <c r="B75" i="3"/>
  <c r="E73" i="3"/>
  <c r="F73" i="3" s="1"/>
  <c r="F72" i="3"/>
  <c r="F71" i="3"/>
  <c r="F70" i="3"/>
  <c r="F69" i="3"/>
  <c r="F68" i="3"/>
  <c r="F67" i="3"/>
  <c r="F66" i="3"/>
  <c r="F65" i="3"/>
  <c r="F64" i="3"/>
  <c r="F63" i="3"/>
  <c r="F62" i="3"/>
  <c r="F61" i="3"/>
  <c r="F60" i="3"/>
  <c r="F59" i="3"/>
  <c r="F55" i="3"/>
  <c r="F54" i="3"/>
  <c r="E56" i="3" s="1"/>
  <c r="F56" i="3" s="1"/>
  <c r="F75" i="3" s="1"/>
  <c r="F110" i="3" s="1"/>
  <c r="B47" i="3"/>
  <c r="F45" i="3"/>
  <c r="F47" i="3" s="1"/>
  <c r="F109" i="3" s="1"/>
  <c r="A45" i="3"/>
  <c r="B113" i="1"/>
  <c r="A113" i="1"/>
  <c r="B112" i="1"/>
  <c r="A112" i="1"/>
  <c r="B111" i="1"/>
  <c r="A111" i="1"/>
  <c r="B110" i="1"/>
  <c r="A110" i="1"/>
  <c r="B109" i="1"/>
  <c r="A109" i="1"/>
  <c r="B104" i="1"/>
  <c r="F103" i="1"/>
  <c r="A103" i="1"/>
  <c r="F102" i="1"/>
  <c r="A102" i="1"/>
  <c r="F101" i="1"/>
  <c r="A101" i="1"/>
  <c r="D100" i="1"/>
  <c r="F100" i="1" s="1"/>
  <c r="F104" i="1" s="1"/>
  <c r="F113" i="1" s="1"/>
  <c r="A100" i="1"/>
  <c r="B96" i="1"/>
  <c r="F94" i="1"/>
  <c r="A94" i="1"/>
  <c r="F93" i="1"/>
  <c r="F96" i="1" s="1"/>
  <c r="F112" i="1" s="1"/>
  <c r="A93" i="1"/>
  <c r="B89" i="1"/>
  <c r="F87" i="1"/>
  <c r="A87" i="1"/>
  <c r="F86" i="1"/>
  <c r="A86" i="1"/>
  <c r="F85" i="1"/>
  <c r="A85" i="1"/>
  <c r="F84" i="1"/>
  <c r="A84" i="1"/>
  <c r="F83" i="1"/>
  <c r="A83" i="1"/>
  <c r="F82" i="1"/>
  <c r="A82" i="1"/>
  <c r="F81" i="1"/>
  <c r="A81" i="1"/>
  <c r="F80" i="1"/>
  <c r="F89" i="1" s="1"/>
  <c r="F111" i="1" s="1"/>
  <c r="A80" i="1"/>
  <c r="B75" i="1"/>
  <c r="E73" i="1"/>
  <c r="F73" i="1" s="1"/>
  <c r="F72" i="1"/>
  <c r="F71" i="1"/>
  <c r="F70" i="1"/>
  <c r="F69" i="1"/>
  <c r="F68" i="1"/>
  <c r="F67" i="1"/>
  <c r="F66" i="1"/>
  <c r="F65" i="1"/>
  <c r="F64" i="1"/>
  <c r="F63" i="1"/>
  <c r="F62" i="1"/>
  <c r="F61" i="1"/>
  <c r="F60" i="1"/>
  <c r="F59" i="1"/>
  <c r="F55" i="1"/>
  <c r="F54" i="1"/>
  <c r="E56" i="1" s="1"/>
  <c r="F56" i="1" s="1"/>
  <c r="F75" i="1" s="1"/>
  <c r="F110" i="1" s="1"/>
  <c r="B47" i="1"/>
  <c r="F45" i="1"/>
  <c r="F47" i="1" s="1"/>
  <c r="F109" i="1" s="1"/>
  <c r="A45" i="1"/>
  <c r="F116" i="4" l="1"/>
  <c r="F116" i="3"/>
  <c r="F116" i="1"/>
  <c r="F117" i="4" l="1"/>
  <c r="F118" i="4" s="1"/>
  <c r="F117" i="3"/>
  <c r="F118" i="3" s="1"/>
  <c r="F117" i="1"/>
  <c r="F118" i="1" s="1"/>
</calcChain>
</file>

<file path=xl/sharedStrings.xml><?xml version="1.0" encoding="utf-8"?>
<sst xmlns="http://schemas.openxmlformats.org/spreadsheetml/2006/main" count="408" uniqueCount="102">
  <si>
    <t>Troškovnik i tehnički uvjeti</t>
  </si>
  <si>
    <t>NARUČITELJ: Dom zdravlja Primorsko-goranske županije, Krešimirova 52 a, 51000 Rijeka</t>
  </si>
  <si>
    <t>GOSPODARSKI SUBJEKT - PONUDITELJ:  ___________________________</t>
  </si>
  <si>
    <t xml:space="preserve"> OPĆI PROJEKTNI I TEHNIČKI UVJETI ZA IZVOĐENJE</t>
  </si>
  <si>
    <t>Adresa:</t>
  </si>
  <si>
    <t>Kotorska 13A, Crikvenica</t>
  </si>
  <si>
    <t>1.</t>
  </si>
  <si>
    <t>Sve radove potrebno je izvesti u potpunosti prema projektu, troškovniku, svim važećim propisima, normama, uputama proizvođača opreme i pravilima struke.</t>
  </si>
  <si>
    <t>2.</t>
  </si>
  <si>
    <t>Prilikom izrade ponude, ponuditelj mora provjeriti rokove nabave materijala i opreme, da bi radove dovršio u ugovorenom roku, bez kašnjenja uzrokovanih rokovima isporuke.</t>
  </si>
  <si>
    <t>3.</t>
  </si>
  <si>
    <t>U jediničnim cijenama svih navedenih stavki specifikacije, prilikom izrade ponude moraju biti obuhvaćeni ukupni troškovi opreme i uređaja, ukupni troškovi materijala i rada za potpuno dovršenje cjelokupnog posla uključujući:</t>
  </si>
  <si>
    <t>- nabavu i transport na gradilište;</t>
  </si>
  <si>
    <t>- spajanje i montaža potrebne opreme te polaganje i spajanje kabela na obje strane, a sve prema priloženoj tehničkoj dokumentaciji, s ugradnjom elektroinstalacijskog materijala pomoću kvalificirane i stručne radne snage u skladu s važećim tehničkim propisima;</t>
  </si>
  <si>
    <t>- izrada prateće radioničke dokumentacije;</t>
  </si>
  <si>
    <t>- građevinska pripomoć u vidu štemanja i zatvaranja šliceva za polaganje kabela i/ili cijevi (u zidu, stropu i podu),izrada niša s ugradnjom i obzidavanjem razvodnih ploča, izrada proboja i svih ostalih građevinskih radova koji se vezani na elektroinstalaterske radove. Zatvaranje šliceva, obradu proboja i niša treba izvesti na način da je podloga pripremljena za gletanje na zidu i stropu, odnosno za postavljanje završnog sloja na podu (uključivo s potrebnim građevinskim materijalom);</t>
  </si>
  <si>
    <t>- puštanje sustava u rad, kao i ostali radovi koji nisu posebno iskazani specifikacijama, a potrebni su za potpunu  i urednu izvedbu projektiranih instalacija, njihovu funkcionalnost, pogonsku gotovost i primopredaju korisniku (uputstva za rukovanje i održavanje, izrada natpisnih pločica, pribavljanje potrebne dokumentacije za tehnički pregled i uporabnu dozvolu i sl.);</t>
  </si>
  <si>
    <t xml:space="preserve">- prateća zaštita prostora prije radova te čišćenja prostora tijekom i nakon izvedbe radova (uključivo s finim čišćenjem), kao i obuka osoblja korisnika u rukovanju instalacijom i opremom do konačne - službene primopredaje Naručitelju odnosno krajnjem korisniku, moraju biti uključena u ponudbenu cijenu; </t>
  </si>
  <si>
    <t>- u troškovima opreme i uređaja podrazumijeva se njihova nabavna cijena (uključivo s carinom i svim davanjima), transportni troškovi, svi potrebni prijenosi, utovari i istovari, uskladištenje i čuvanje, sve fco. montirano, prema projektnoj dokumentaciji, odnosno u skladu s predmetnim općim napomenama;</t>
  </si>
  <si>
    <t>- u troškovima materijala, podrazumijeva se nabavna cijena kako primarnog, tako i kompletnog pomoćnog spojno-potrošnog materijala, uključivo sa svim potrebnim prijenosima, utovarima i istovarima, uskladištenjem i čuvanjem;</t>
  </si>
  <si>
    <t>- za sve izvedene radove, ugrađene materijale i opremu, potrebno je u skladu s propisima ishodovati dokaze o kakvoći (atestna dokumentacija i sl.), koji se bez posebne naknade daju na uvid nadzornom inženjeru prije ugradnje, a prilikom primopredaje uručuju Naručitelju, odnosno krajnjem korisniku;</t>
  </si>
  <si>
    <t>- u ponudbenim cijenama mora biti obuhvaćen sav rad, glavni i pomoćni, uporaba potrebne mehanizacije i strojeva, uporaba lakih pokretnih skela, autokošara i sl., sva potrebna podupiranja, sav unutarnji transport te potrebna zaštita izvedenih radova;</t>
  </si>
  <si>
    <t>4.</t>
  </si>
  <si>
    <t>Zakonom propisani atesti i certifikati za dokaz kvalitete ugrađene opreme i izvedenih radova moraju biti uračunati u jediničnim cijenama i neće se posebno platiti, osim ako je to stavkom troškovnika traženo.</t>
  </si>
  <si>
    <t>5.</t>
  </si>
  <si>
    <t>Sva isporučena oprema mora posjedovati upute za rukovanje i održavanje na hrvatskom jeziku, koje će korisnik koristiti tijekom eksploatacije.</t>
  </si>
  <si>
    <t>6.</t>
  </si>
  <si>
    <t>U slučaju da Izvođač radova izvede pojedine radove čiji kvaliteta ne zadovoljava kvalitetu predviđenu projektom, dužan je o svom trošku iste radove ukloniti i ponovo izvesti onako kako je predviđeno projektom.</t>
  </si>
  <si>
    <t>7.</t>
  </si>
  <si>
    <t>Svu štetu koju Izvođač radova nemarom nanese okolnim prostorima, zgradama, predmetima, infrastrukturi i okolišu, dužan je popraviti i dovesti u prvobitno stanje i to o svom trošku. Prije početka radova Izvođač je dužan fotografirati postojeće stanje kako bi imao dokaze u slučaju eventualnih oštećenja.</t>
  </si>
  <si>
    <t>8.</t>
  </si>
  <si>
    <t xml:space="preserve">Ponuditelji imaju mogućnost prije podnošenja ponude pregledati dokumentaciju, obići i pregledati građevinu odnosno lokaciju građevine te procijeniti sve činjenice koje utječu na cijenu, kvalitetu i rok završetka radova. </t>
  </si>
  <si>
    <t>9.</t>
  </si>
  <si>
    <t>Prije početka radova izvođač radova dužan je u skladu s postojećim propisima označiti i osigurati gradilište.</t>
  </si>
  <si>
    <t>10.</t>
  </si>
  <si>
    <t>Sve stavke troškovnika moraju se količinski kontrolirati prije narudžbe.</t>
  </si>
  <si>
    <t>11.</t>
  </si>
  <si>
    <t>Sve odredbe ovih općih uvjeta kao i ostali dijelovi projekta su sastavni dio ugovora o gradnji zaključenog između Investitora i Izvođača, a Izvođač se obvezuje da ih prihvaća bez prigovora i primjedbi.</t>
  </si>
  <si>
    <t>r.b.</t>
  </si>
  <si>
    <t>OPIS</t>
  </si>
  <si>
    <t xml:space="preserve">JEDINICA MJERE </t>
  </si>
  <si>
    <t>KOLIČINA</t>
  </si>
  <si>
    <t>JEDINIČNA CIJENA</t>
  </si>
  <si>
    <t>UKUPNA 
CIJENA</t>
  </si>
  <si>
    <t>NAPOMENA :</t>
  </si>
  <si>
    <t>- u sve stavke, ako isto nije navedeno u zasebnoj stavci troškovnika, potrebno je uračunati dobavu, ugradnju, spajanje, polaganje, a po potrebi štemanje, izradu proboja za prolaz kabela, kabelskih trasa i cijevi bez obzira na debljinu zida, zatvaranje šliceva i otvora, te sav drugi potreban građevinski materijal i rad</t>
  </si>
  <si>
    <t>- u sve stavke cijevi i kanalica potrebno je uračunati spojne i fazonske komade (cijevi i kanalice moraju biti samogasive)</t>
  </si>
  <si>
    <t xml:space="preserve">Spajanje kabela:
- kabeli moraju biti uredno uvučeni i dobro pričvršćeni uvodnicama te pravilno označeni oznakama. 
- izolacija mora biti neoštećena, a neiskorištene žice uredno izolirane trakom. 
- opleti moraju biti uredno očišćeni i čvrsto uzemljeni, a kontaktni vodiči zaslonskih folija (kod komunikacijskih kabela) neprekinuti i pravilno spojeni na predviđene stezaljke pazeći da se ne ostvari kontakt sa ostalim dijelovima uređaja i/ili ormara. 
- obavezna upotreba tuljaka i stopica za spajanje žica finožičnih kabela. </t>
  </si>
  <si>
    <t>DEMONTAŽA</t>
  </si>
  <si>
    <t>Demontaža postojećih PVC kanalica, uklanjanje i zbrinjavanje postojeće mrežne instalacije</t>
  </si>
  <si>
    <t>kpl</t>
  </si>
  <si>
    <t>INFORMATIČKA MREŽA</t>
  </si>
  <si>
    <t>NAPOMENA: Komunikacijski ormari spajaju se na adekvatnu strujnu instalaciju.</t>
  </si>
  <si>
    <t>2.1.</t>
  </si>
  <si>
    <t>BEŽIČNE PRISTUPNE TOČKE</t>
  </si>
  <si>
    <t>Uređaj za bežičnu mrežu TIP 1</t>
  </si>
  <si>
    <t>Kao Ubiquiti UniFi U7 Long-Range (U7-LR) ili jednakovrijedan.</t>
  </si>
  <si>
    <t>kom</t>
  </si>
  <si>
    <t>Instalacija, inicijalno konfiguriranje pristupnih točaka bežične mreže prema zahtjevima naručitelja i povezivanje na platformu za nadzor i upravljanje mrežom</t>
  </si>
  <si>
    <t>BEŽIČNE PRISTUPNE TOČKE UKUPNO</t>
  </si>
  <si>
    <t>2.2.</t>
  </si>
  <si>
    <t>KOMUNIKACIJSKI ORMARI</t>
  </si>
  <si>
    <t>Ormar zidni 19" 12U 600x600, svjetlo sivi, 60kg nosivosti, mogućnost otvaranja bočnih stranica</t>
  </si>
  <si>
    <t>Prespojni panel 19" 1U, prazni, za 24 keystone modula (Cat.6a), s poleđinskim nosačem kabela</t>
  </si>
  <si>
    <t>Panel s četkicom 19" 1U za uvod prespojnih kabela</t>
  </si>
  <si>
    <t xml:space="preserve">Strujna priključnica, 19", 6xSchuko/16A, prekidač, prenap. zaštita, PVC, siva, kabel 2,0 m </t>
  </si>
  <si>
    <t>Kabel prespojni, S/FTP min.Cat.6a, 3m</t>
  </si>
  <si>
    <t>Kabel prespojni, S/FTP min.Cat.6a, 1m</t>
  </si>
  <si>
    <t>STP CAT6A Keystone sa uključnom montažom i spajanjem</t>
  </si>
  <si>
    <t>Postavljanje oznaka elemenata na prespojnom panelu, plastične folije komplet s džepom za dokumentaciju te provjera ispravnosti mreže, ispitivanje ormara i izdavanje izjave o sukladnosti te ispitivanje funkcionalnog djelovanja.</t>
  </si>
  <si>
    <t>Uređaj za usmjeravanje prometa TIP 1
Kao Ubiquiti UniFi Dream Machine Special Edition (UDM-SE) ili jednakovrijedan.</t>
  </si>
  <si>
    <t>Instalacija, inicijalno konfiguriranje usmjernika prema zahtjevima naručitelja i povezivanje na platformu za nadzor i upravljanje mrežom</t>
  </si>
  <si>
    <t>Uređaj za žičnu mrežu TIP 1
Kao Ubiquiti UniFi Switch Pro Max 24 PoE (USW-Pro-Max-24-PoE) ili jednakovrijedan.</t>
  </si>
  <si>
    <t>Uređaj za žičnu mrežu TIP 2
Kao Ubiquiti UniFi Switch Pro HD 24 (USW-Pro-HD-24) ili jednakovrijedan.</t>
  </si>
  <si>
    <t>Instalacija, inicijalno konfiguriranje preklopnika prema zahtjevima naručitelja i povezivanje na platformu za nadzor i upravljanje mrežom</t>
  </si>
  <si>
    <t>SFP+ DAC kabel 10G odgovarajuće duljine ili par SFP+ 10G modula s prespojnim svjetlovodnim kabelom, za međusobno povezivanje preklopnika i usmjernika, komplet sa spajanjem</t>
  </si>
  <si>
    <t>STRUKTURNO KABLIRANJE</t>
  </si>
  <si>
    <t>NAPOMENA: Mrežne kabele odvojiti minimalno 50mm od strujnih kabela. Ukoliko su mrežni kabeli podložnim vanjskim uvjetima potrebno je položiti adekvatni vanjski kabel. Ukoliko  se mrežni kabel povlači iznad spuštenog stropa (armstrong ili slično) kabele potrebno uvlačiti u rebraste PVC samogasive cijevi.</t>
  </si>
  <si>
    <t>PVC kanalica 40x25. Kanalica pričvršćena vijcima na svakih 50cm ili manje ovisno o dužini kanalice</t>
  </si>
  <si>
    <t>m</t>
  </si>
  <si>
    <t>PVC kanalica 100x60. Kanalica pričvršćena vijcima na svakih 50cm ili manje ovisno o dužini kanalice</t>
  </si>
  <si>
    <t>Savitljiva rebrasta PVC samogasiva cijev (bužir) Ø25-32mm za polaganje mrežnih kabela iznad spuštenog stropa i u šupljinama konstrukcije</t>
  </si>
  <si>
    <t xml:space="preserve">Mrežni kabel F/UTP ili S/FTP CAT.6A LSZH čisti bakar </t>
  </si>
  <si>
    <t>Strujni kabel PPY - NYM-J - 3x2.5mm²</t>
  </si>
  <si>
    <t>Nadžbukna utičnica za jedan RJ45 keystone modul, kao Schrack Visio S ili jednakovrijedan</t>
  </si>
  <si>
    <t>Nadžbukna utičnica za dva RJ45 keystone modula, kao Schrack Visio S ili jednakovrijedan</t>
  </si>
  <si>
    <t>GRAĐEVINSKI RADOVI</t>
  </si>
  <si>
    <t xml:space="preserve">Izrada proboja fi32 kroz zidove, podove i stropove za polaganje elektroinstalacija i informatičke mreže komplet sa saniranjem nakon polaganja kabela. </t>
  </si>
  <si>
    <t xml:space="preserve">Izrada proboja fi55 kroz zidove, podove i stropove za polaganje elektroinstalacija i informatičke mreže komplet sa saniranjem nakon polaganja kabela. </t>
  </si>
  <si>
    <t>OSTALO</t>
  </si>
  <si>
    <t>Ispitivanje komunikacijskog linka izvedenog F/UTP odnosno S/FTP Cat.6A kabelom. Stavka uključuje mjerenje, izdavanje certifikata o izvršenom mjerenju te izradu izvještaja s parametrima: WIRE MAP, PSNEXT, NEXT, PSELFEXT, REMOTE PSELFEXT, ELFEXT, REMOTE ELFEXT, RETURN LOSS, ATTENUATION, PSACR, ACR, LENGTH, DELAY SKEW, PROPAGATION DELAY.</t>
  </si>
  <si>
    <t>Ispitivanje novo položenih elektroinstalacija od strane ovlaštenog trgovačkog društva i izdavanje izjave o završenom pregledu i ispitivanju, a sve sukladno TEHNIČKOM PROPISU ZA  NISKONAPONSKE ELEKTRIČNE INSTALACIJE (NN 05/10) i drugim važećim propisima koji se odnose na pojedine instalacije i sustave.
Ispitivanje je potrebno napraviti za:
- otpora izolacije
- otpora petlje kvara
- otpora uzemljenja
- neprekinutosti vodiča
- kontrola uzemljenja metalnih masa</t>
  </si>
  <si>
    <t>Izrada dokumentacije izvedenog stanja sa tlocrtno ucrtanim pozicijama utičnica</t>
  </si>
  <si>
    <t>Potrošni materijal</t>
  </si>
  <si>
    <t>REKAPITULACIJA</t>
  </si>
  <si>
    <t>UKUPNO:</t>
  </si>
  <si>
    <t>PDV (25%):</t>
  </si>
  <si>
    <t>SVEUKUPNO:</t>
  </si>
  <si>
    <t>Martina Kontuša 18, Rijeka</t>
  </si>
  <si>
    <t>Laginjina 22, Rijeka</t>
  </si>
  <si>
    <t>PREDMET NABAVE: Strukturno kabliranje ordinacija</t>
  </si>
  <si>
    <t>EVIDENCIJSKI BROJ NABAVE: JN-19-26/T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</si>
</sst>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quot; €&quot;_-;\-* #,##0.00&quot; €&quot;_-;_-* \-??&quot; €&quot;_-;_-@_-"/>
  </numFmts>
  <fonts count="8" x14ac:knownFonts="1">
    <font>
      <sz val="11"/>
      <color theme="1"/>
      <name val="Calibri"/>
      <family val="2"/>
      <charset val="1"/>
    </font>
    <font>
      <b/>
      <sz val="12"/>
      <name val="Arial"/>
      <charset val="1"/>
    </font>
    <font>
      <b/>
      <sz val="11"/>
      <name val="Arial"/>
      <charset val="1"/>
    </font>
    <font>
      <b/>
      <sz val="9"/>
      <name val="Arial"/>
      <charset val="1"/>
    </font>
    <font>
      <sz val="9"/>
      <name val="Arial"/>
      <charset val="1"/>
    </font>
    <font>
      <b/>
      <sz val="10"/>
      <name val="Arial"/>
      <charset val="1"/>
    </font>
    <font>
      <i/>
      <sz val="9"/>
      <name val="Arial"/>
      <charset val="1"/>
    </font>
    <font>
      <b/>
      <i/>
      <sz val="9"/>
      <name val="Arial"/>
      <charset val="1"/>
    </font>
  </fonts>
  <fills count="6">
    <fill>
      <patternFill patternType="none"/>
    </fill>
    <fill>
      <patternFill patternType="gray125"/>
    </fill>
    <fill>
      <patternFill patternType="solid">
        <fgColor rgb="FFD9E1F2"/>
        <bgColor rgb="FFD9D9D9"/>
      </patternFill>
    </fill>
    <fill>
      <patternFill patternType="solid">
        <fgColor rgb="FFD9D9D9"/>
        <bgColor rgb="FFD9E1F2"/>
      </patternFill>
    </fill>
    <fill>
      <patternFill patternType="solid">
        <fgColor rgb="FFFFC000"/>
        <bgColor rgb="FFFF9900"/>
      </patternFill>
    </fill>
    <fill>
      <patternFill patternType="solid">
        <fgColor rgb="FFBFBFBF"/>
        <bgColor rgb="FFD9D9D9"/>
      </patternFill>
    </fill>
  </fills>
  <borders count="5">
    <border>
      <left/>
      <right/>
      <top/>
      <bottom/>
      <diagonal/>
    </border>
    <border>
      <left style="medium">
        <color auto="1"/>
      </left>
      <right/>
      <top style="medium">
        <color auto="1"/>
      </top>
      <bottom style="medium">
        <color auto="1"/>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style="hair">
        <color auto="1"/>
      </left>
      <right style="hair">
        <color auto="1"/>
      </right>
      <top style="thin">
        <color auto="1"/>
      </top>
      <bottom style="hair">
        <color auto="1"/>
      </bottom>
      <diagonal/>
    </border>
  </borders>
  <cellStyleXfs count="1">
    <xf numFmtId="0" fontId="0" fillId="0" borderId="0"/>
  </cellStyleXfs>
  <cellXfs count="30">
    <xf numFmtId="0" fontId="0" fillId="0" borderId="0" xfId="0"/>
    <xf numFmtId="0" fontId="2" fillId="0" borderId="0" xfId="0" applyFont="1"/>
    <xf numFmtId="0" fontId="2" fillId="4" borderId="2" xfId="0" applyFont="1" applyFill="1" applyBorder="1" applyAlignment="1">
      <alignment horizontal="center" vertical="center" wrapText="1"/>
    </xf>
    <xf numFmtId="0" fontId="2" fillId="4" borderId="2" xfId="0" applyFont="1" applyFill="1" applyBorder="1" applyAlignment="1">
      <alignment horizontal="left" vertical="center" wrapText="1"/>
    </xf>
    <xf numFmtId="0" fontId="3" fillId="0" borderId="0" xfId="0" applyFont="1" applyAlignment="1">
      <alignment horizontal="center" vertical="top"/>
    </xf>
    <xf numFmtId="0" fontId="5" fillId="5" borderId="2" xfId="0" applyFont="1" applyFill="1" applyBorder="1" applyAlignment="1">
      <alignment horizontal="center" vertical="center" wrapText="1"/>
    </xf>
    <xf numFmtId="0" fontId="3" fillId="5" borderId="3" xfId="0" applyFont="1" applyFill="1" applyBorder="1" applyAlignment="1">
      <alignment horizontal="right" vertical="center"/>
    </xf>
    <xf numFmtId="0" fontId="3" fillId="5" borderId="3" xfId="0" applyFont="1" applyFill="1" applyBorder="1" applyAlignment="1">
      <alignment horizontal="left" vertical="center" wrapText="1"/>
    </xf>
    <xf numFmtId="0" fontId="4" fillId="5" borderId="3" xfId="0" applyFont="1" applyFill="1" applyBorder="1"/>
    <xf numFmtId="0" fontId="4" fillId="0" borderId="3" xfId="0" applyFont="1" applyBorder="1" applyAlignment="1">
      <alignment horizontal="center" vertical="top"/>
    </xf>
    <xf numFmtId="0" fontId="4" fillId="0" borderId="3" xfId="0" applyFont="1" applyBorder="1" applyAlignment="1">
      <alignment horizontal="left" vertical="top" wrapText="1"/>
    </xf>
    <xf numFmtId="49" fontId="4" fillId="0" borderId="3" xfId="0" applyNumberFormat="1" applyFont="1" applyBorder="1" applyAlignment="1">
      <alignment horizontal="center" vertical="center" wrapText="1"/>
    </xf>
    <xf numFmtId="1" fontId="4" fillId="0" borderId="3" xfId="0" applyNumberFormat="1" applyFont="1" applyBorder="1" applyAlignment="1">
      <alignment horizontal="center" vertical="center" wrapText="1"/>
    </xf>
    <xf numFmtId="164" fontId="4" fillId="0" borderId="3" xfId="0" applyNumberFormat="1" applyFont="1" applyBorder="1" applyAlignment="1">
      <alignment horizontal="center" vertical="center" wrapText="1"/>
    </xf>
    <xf numFmtId="0" fontId="3" fillId="0" borderId="3" xfId="0" applyFont="1" applyBorder="1" applyAlignment="1">
      <alignment horizontal="center" vertical="center" wrapText="1"/>
    </xf>
    <xf numFmtId="164" fontId="3" fillId="5" borderId="3" xfId="0" applyNumberFormat="1" applyFont="1" applyFill="1" applyBorder="1" applyAlignment="1">
      <alignment horizontal="center" vertical="center" wrapText="1"/>
    </xf>
    <xf numFmtId="0" fontId="3" fillId="0" borderId="3" xfId="0" applyFont="1" applyBorder="1" applyAlignment="1">
      <alignment horizontal="left" vertical="top" wrapText="1"/>
    </xf>
    <xf numFmtId="0" fontId="3" fillId="0" borderId="3" xfId="0" applyFont="1" applyBorder="1" applyAlignment="1">
      <alignment horizontal="left" vertical="center" wrapText="1"/>
    </xf>
    <xf numFmtId="0" fontId="4" fillId="0" borderId="3" xfId="0" applyFont="1" applyBorder="1"/>
    <xf numFmtId="49" fontId="3" fillId="0" borderId="4" xfId="0" applyNumberFormat="1" applyFont="1" applyBorder="1" applyAlignment="1">
      <alignment horizontal="center" vertical="center" wrapText="1"/>
    </xf>
    <xf numFmtId="164" fontId="3" fillId="0" borderId="3" xfId="0" applyNumberFormat="1" applyFont="1" applyBorder="1" applyAlignment="1">
      <alignment horizontal="center" vertical="center" wrapText="1"/>
    </xf>
    <xf numFmtId="0" fontId="3" fillId="0" borderId="3" xfId="0" applyFont="1" applyBorder="1" applyAlignment="1">
      <alignment horizontal="center" vertical="top"/>
    </xf>
    <xf numFmtId="0" fontId="4" fillId="0" borderId="3" xfId="0" applyFont="1" applyBorder="1" applyAlignment="1">
      <alignment horizontal="left" vertical="center" wrapText="1"/>
    </xf>
    <xf numFmtId="0" fontId="1" fillId="2" borderId="1" xfId="0" applyFont="1" applyFill="1" applyBorder="1" applyAlignment="1">
      <alignment horizontal="center" vertical="center"/>
    </xf>
    <xf numFmtId="0" fontId="2" fillId="3" borderId="2" xfId="0" applyFont="1" applyFill="1" applyBorder="1" applyAlignment="1">
      <alignment horizontal="center" vertical="center" wrapText="1"/>
    </xf>
    <xf numFmtId="49" fontId="4" fillId="0" borderId="0" xfId="0" applyNumberFormat="1" applyFont="1" applyAlignment="1">
      <alignment horizontal="left" vertical="top" wrapText="1"/>
    </xf>
    <xf numFmtId="49" fontId="6" fillId="0" borderId="0" xfId="0" applyNumberFormat="1" applyFont="1" applyAlignment="1">
      <alignment horizontal="left" vertical="top" wrapText="1"/>
    </xf>
    <xf numFmtId="0" fontId="7" fillId="0" borderId="0" xfId="0" applyFont="1" applyAlignment="1">
      <alignment horizontal="left" vertical="top" wrapText="1"/>
    </xf>
    <xf numFmtId="49" fontId="7" fillId="0" borderId="0" xfId="0" applyNumberFormat="1" applyFont="1" applyAlignment="1">
      <alignment horizontal="left" vertical="top" wrapText="1"/>
    </xf>
    <xf numFmtId="49" fontId="3" fillId="0" borderId="0" xfId="0" applyNumberFormat="1" applyFont="1" applyAlignment="1">
      <alignment horizontal="left" vertical="top" wrapText="1"/>
    </xf>
  </cellXfs>
  <cellStyles count="1">
    <cellStyle name="Normalno"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FCC"/>
      <rgbColor rgb="FFD9E1F2"/>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0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18"/>
  <sheetViews>
    <sheetView showGridLines="0" tabSelected="1" zoomScaleNormal="100" workbookViewId="0">
      <selection activeCell="A7" sqref="A7:XFD7"/>
    </sheetView>
  </sheetViews>
  <sheetFormatPr defaultColWidth="8.7109375" defaultRowHeight="15" x14ac:dyDescent="0.25"/>
  <cols>
    <col min="1" max="1" width="10.140625" customWidth="1"/>
    <col min="2" max="2" width="47" customWidth="1"/>
    <col min="3" max="3" width="9.7109375" customWidth="1"/>
    <col min="4" max="4" width="10" customWidth="1"/>
    <col min="5" max="5" width="11.7109375" customWidth="1"/>
    <col min="6" max="6" width="14" customWidth="1"/>
  </cols>
  <sheetData>
    <row r="1" spans="1:6" ht="16.5" customHeight="1" x14ac:dyDescent="0.25">
      <c r="A1" s="23" t="s">
        <v>0</v>
      </c>
      <c r="B1" s="23"/>
      <c r="C1" s="23"/>
      <c r="D1" s="23"/>
      <c r="E1" s="23"/>
      <c r="F1" s="23"/>
    </row>
    <row r="3" spans="1:6" x14ac:dyDescent="0.25">
      <c r="A3" s="1" t="s">
        <v>1</v>
      </c>
    </row>
    <row r="5" spans="1:6" x14ac:dyDescent="0.25">
      <c r="A5" s="1" t="s">
        <v>100</v>
      </c>
    </row>
    <row r="7" spans="1:6" x14ac:dyDescent="0.25">
      <c r="A7" s="1" t="s">
        <v>101</v>
      </c>
    </row>
    <row r="9" spans="1:6" x14ac:dyDescent="0.25">
      <c r="A9" s="1" t="s">
        <v>2</v>
      </c>
    </row>
    <row r="11" spans="1:6" ht="17.25" customHeight="1" x14ac:dyDescent="0.25">
      <c r="A11" s="24" t="s">
        <v>3</v>
      </c>
      <c r="B11" s="24"/>
      <c r="C11" s="24"/>
      <c r="D11" s="24"/>
      <c r="E11" s="24"/>
      <c r="F11" s="24"/>
    </row>
    <row r="13" spans="1:6" x14ac:dyDescent="0.25">
      <c r="A13" s="2" t="s">
        <v>4</v>
      </c>
      <c r="B13" s="3" t="s">
        <v>5</v>
      </c>
    </row>
    <row r="15" spans="1:6" ht="27" customHeight="1" x14ac:dyDescent="0.25">
      <c r="A15" s="4" t="s">
        <v>6</v>
      </c>
      <c r="B15" s="25" t="s">
        <v>7</v>
      </c>
      <c r="C15" s="25"/>
      <c r="D15" s="25"/>
      <c r="E15" s="25"/>
      <c r="F15" s="25"/>
    </row>
    <row r="16" spans="1:6" ht="27" customHeight="1" x14ac:dyDescent="0.25">
      <c r="A16" s="4" t="s">
        <v>8</v>
      </c>
      <c r="B16" s="25" t="s">
        <v>9</v>
      </c>
      <c r="C16" s="25"/>
      <c r="D16" s="25"/>
      <c r="E16" s="25"/>
      <c r="F16" s="25"/>
    </row>
    <row r="17" spans="1:6" ht="39" customHeight="1" x14ac:dyDescent="0.25">
      <c r="A17" s="4" t="s">
        <v>10</v>
      </c>
      <c r="B17" s="25" t="s">
        <v>11</v>
      </c>
      <c r="C17" s="25"/>
      <c r="D17" s="25"/>
      <c r="E17" s="25"/>
      <c r="F17" s="25"/>
    </row>
    <row r="18" spans="1:6" ht="15" customHeight="1" x14ac:dyDescent="0.25">
      <c r="B18" s="25" t="s">
        <v>12</v>
      </c>
      <c r="C18" s="25"/>
      <c r="D18" s="25"/>
      <c r="E18" s="25"/>
      <c r="F18" s="25"/>
    </row>
    <row r="19" spans="1:6" ht="39" customHeight="1" x14ac:dyDescent="0.25">
      <c r="B19" s="25" t="s">
        <v>13</v>
      </c>
      <c r="C19" s="25"/>
      <c r="D19" s="25"/>
      <c r="E19" s="25"/>
      <c r="F19" s="25"/>
    </row>
    <row r="20" spans="1:6" ht="15" customHeight="1" x14ac:dyDescent="0.25">
      <c r="B20" s="25" t="s">
        <v>14</v>
      </c>
      <c r="C20" s="25"/>
      <c r="D20" s="25"/>
      <c r="E20" s="25"/>
      <c r="F20" s="25"/>
    </row>
    <row r="21" spans="1:6" ht="63" customHeight="1" x14ac:dyDescent="0.25">
      <c r="B21" s="25" t="s">
        <v>15</v>
      </c>
      <c r="C21" s="25"/>
      <c r="D21" s="25"/>
      <c r="E21" s="25"/>
      <c r="F21" s="25"/>
    </row>
    <row r="22" spans="1:6" ht="51" customHeight="1" x14ac:dyDescent="0.25">
      <c r="B22" s="25" t="s">
        <v>16</v>
      </c>
      <c r="C22" s="25"/>
      <c r="D22" s="25"/>
      <c r="E22" s="25"/>
      <c r="F22" s="25"/>
    </row>
    <row r="23" spans="1:6" ht="51" customHeight="1" x14ac:dyDescent="0.25">
      <c r="B23" s="25" t="s">
        <v>17</v>
      </c>
      <c r="C23" s="25"/>
      <c r="D23" s="25"/>
      <c r="E23" s="25"/>
      <c r="F23" s="25"/>
    </row>
    <row r="24" spans="1:6" ht="51" customHeight="1" x14ac:dyDescent="0.25">
      <c r="B24" s="25" t="s">
        <v>18</v>
      </c>
      <c r="C24" s="25"/>
      <c r="D24" s="25"/>
      <c r="E24" s="25"/>
      <c r="F24" s="25"/>
    </row>
    <row r="25" spans="1:6" ht="39" customHeight="1" x14ac:dyDescent="0.25">
      <c r="B25" s="25" t="s">
        <v>19</v>
      </c>
      <c r="C25" s="25"/>
      <c r="D25" s="25"/>
      <c r="E25" s="25"/>
      <c r="F25" s="25"/>
    </row>
    <row r="26" spans="1:6" ht="39" customHeight="1" x14ac:dyDescent="0.25">
      <c r="B26" s="25" t="s">
        <v>20</v>
      </c>
      <c r="C26" s="25"/>
      <c r="D26" s="25"/>
      <c r="E26" s="25"/>
      <c r="F26" s="25"/>
    </row>
    <row r="27" spans="1:6" ht="39" customHeight="1" x14ac:dyDescent="0.25">
      <c r="B27" s="25" t="s">
        <v>21</v>
      </c>
      <c r="C27" s="25"/>
      <c r="D27" s="25"/>
      <c r="E27" s="25"/>
      <c r="F27" s="25"/>
    </row>
    <row r="28" spans="1:6" ht="39" customHeight="1" x14ac:dyDescent="0.25">
      <c r="A28" s="4" t="s">
        <v>22</v>
      </c>
      <c r="B28" s="25" t="s">
        <v>23</v>
      </c>
      <c r="C28" s="25"/>
      <c r="D28" s="25"/>
      <c r="E28" s="25"/>
      <c r="F28" s="25"/>
    </row>
    <row r="29" spans="1:6" ht="27" customHeight="1" x14ac:dyDescent="0.25">
      <c r="A29" s="4" t="s">
        <v>24</v>
      </c>
      <c r="B29" s="25" t="s">
        <v>25</v>
      </c>
      <c r="C29" s="25"/>
      <c r="D29" s="25"/>
      <c r="E29" s="25"/>
      <c r="F29" s="25"/>
    </row>
    <row r="30" spans="1:6" ht="39" customHeight="1" x14ac:dyDescent="0.25">
      <c r="A30" s="4" t="s">
        <v>26</v>
      </c>
      <c r="B30" s="25" t="s">
        <v>27</v>
      </c>
      <c r="C30" s="25"/>
      <c r="D30" s="25"/>
      <c r="E30" s="25"/>
      <c r="F30" s="25"/>
    </row>
    <row r="31" spans="1:6" ht="51" customHeight="1" x14ac:dyDescent="0.25">
      <c r="A31" s="4" t="s">
        <v>28</v>
      </c>
      <c r="B31" s="25" t="s">
        <v>29</v>
      </c>
      <c r="C31" s="25"/>
      <c r="D31" s="25"/>
      <c r="E31" s="25"/>
      <c r="F31" s="25"/>
    </row>
    <row r="32" spans="1:6" ht="39" customHeight="1" x14ac:dyDescent="0.25">
      <c r="A32" s="4" t="s">
        <v>30</v>
      </c>
      <c r="B32" s="25" t="s">
        <v>31</v>
      </c>
      <c r="C32" s="25"/>
      <c r="D32" s="25"/>
      <c r="E32" s="25"/>
      <c r="F32" s="25"/>
    </row>
    <row r="33" spans="1:6" ht="27" customHeight="1" x14ac:dyDescent="0.25">
      <c r="A33" s="4" t="s">
        <v>32</v>
      </c>
      <c r="B33" s="25" t="s">
        <v>33</v>
      </c>
      <c r="C33" s="25"/>
      <c r="D33" s="25"/>
      <c r="E33" s="25"/>
      <c r="F33" s="25"/>
    </row>
    <row r="34" spans="1:6" ht="15" customHeight="1" x14ac:dyDescent="0.25">
      <c r="A34" s="4" t="s">
        <v>34</v>
      </c>
      <c r="B34" s="25" t="s">
        <v>35</v>
      </c>
      <c r="C34" s="25"/>
      <c r="D34" s="25"/>
      <c r="E34" s="25"/>
      <c r="F34" s="25"/>
    </row>
    <row r="35" spans="1:6" ht="39" customHeight="1" x14ac:dyDescent="0.25">
      <c r="A35" s="4" t="s">
        <v>36</v>
      </c>
      <c r="B35" s="25" t="s">
        <v>37</v>
      </c>
      <c r="C35" s="25"/>
      <c r="D35" s="25"/>
      <c r="E35" s="25"/>
      <c r="F35" s="25"/>
    </row>
    <row r="37" spans="1:6" ht="51" customHeight="1" x14ac:dyDescent="0.25">
      <c r="A37" s="5" t="s">
        <v>38</v>
      </c>
      <c r="B37" s="5" t="s">
        <v>39</v>
      </c>
      <c r="C37" s="5" t="s">
        <v>40</v>
      </c>
      <c r="D37" s="5" t="s">
        <v>41</v>
      </c>
      <c r="E37" s="5" t="s">
        <v>42</v>
      </c>
      <c r="F37" s="5" t="s">
        <v>43</v>
      </c>
    </row>
    <row r="38" spans="1:6" ht="12.75" customHeight="1" x14ac:dyDescent="0.25">
      <c r="B38" s="29" t="s">
        <v>44</v>
      </c>
      <c r="C38" s="29"/>
      <c r="D38" s="29"/>
      <c r="E38" s="29"/>
      <c r="F38" s="29"/>
    </row>
    <row r="39" spans="1:6" ht="51" customHeight="1" x14ac:dyDescent="0.25">
      <c r="B39" s="26" t="s">
        <v>45</v>
      </c>
      <c r="C39" s="26"/>
      <c r="D39" s="26"/>
      <c r="E39" s="26"/>
      <c r="F39" s="26"/>
    </row>
    <row r="40" spans="1:6" ht="27" customHeight="1" x14ac:dyDescent="0.25">
      <c r="B40" s="26" t="s">
        <v>46</v>
      </c>
      <c r="C40" s="26"/>
      <c r="D40" s="26"/>
      <c r="E40" s="26"/>
      <c r="F40" s="26"/>
    </row>
    <row r="41" spans="1:6" ht="144" customHeight="1" x14ac:dyDescent="0.25">
      <c r="B41" s="26" t="s">
        <v>47</v>
      </c>
      <c r="C41" s="26"/>
      <c r="D41" s="26"/>
      <c r="E41" s="26"/>
      <c r="F41" s="26"/>
    </row>
    <row r="43" spans="1:6" x14ac:dyDescent="0.25">
      <c r="A43" s="6" t="s">
        <v>6</v>
      </c>
      <c r="B43" s="7" t="s">
        <v>48</v>
      </c>
      <c r="C43" s="8"/>
      <c r="D43" s="8"/>
      <c r="E43" s="8"/>
      <c r="F43" s="8"/>
    </row>
    <row r="45" spans="1:6" ht="27" customHeight="1" x14ac:dyDescent="0.25">
      <c r="A45" s="9" t="str">
        <f>A$43&amp;COUNTIF(B$45:B45,"*")&amp;"."</f>
        <v>1.1.</v>
      </c>
      <c r="B45" s="10" t="s">
        <v>49</v>
      </c>
      <c r="C45" s="11" t="s">
        <v>50</v>
      </c>
      <c r="D45" s="12">
        <v>1</v>
      </c>
      <c r="E45" s="13">
        <v>0</v>
      </c>
      <c r="F45" s="13">
        <f>ROUND((D45*E45),2)</f>
        <v>0</v>
      </c>
    </row>
    <row r="47" spans="1:6" x14ac:dyDescent="0.25">
      <c r="B47" s="14" t="str">
        <f>(A43&amp;" "&amp;B43&amp;" - UKUPNO")</f>
        <v>1. DEMONTAŽA - UKUPNO</v>
      </c>
      <c r="F47" s="15">
        <f>SUM(F45:F45)</f>
        <v>0</v>
      </c>
    </row>
    <row r="49" spans="1:6" x14ac:dyDescent="0.25">
      <c r="A49" s="6" t="s">
        <v>8</v>
      </c>
      <c r="B49" s="7" t="s">
        <v>51</v>
      </c>
      <c r="C49" s="8"/>
      <c r="D49" s="8"/>
      <c r="E49" s="8"/>
      <c r="F49" s="8"/>
    </row>
    <row r="50" spans="1:6" ht="15" customHeight="1" x14ac:dyDescent="0.25">
      <c r="B50" s="27" t="s">
        <v>52</v>
      </c>
      <c r="C50" s="27"/>
      <c r="D50" s="27"/>
      <c r="E50" s="27"/>
      <c r="F50" s="27"/>
    </row>
    <row r="52" spans="1:6" x14ac:dyDescent="0.25">
      <c r="A52" s="9" t="s">
        <v>53</v>
      </c>
      <c r="B52" s="16" t="s">
        <v>54</v>
      </c>
    </row>
    <row r="53" spans="1:6" ht="12" customHeight="1" x14ac:dyDescent="0.25">
      <c r="B53" s="17" t="s">
        <v>55</v>
      </c>
    </row>
    <row r="54" spans="1:6" ht="27" customHeight="1" x14ac:dyDescent="0.25">
      <c r="A54" s="18"/>
      <c r="B54" s="10" t="s">
        <v>56</v>
      </c>
      <c r="C54" s="11" t="s">
        <v>57</v>
      </c>
      <c r="D54" s="12">
        <v>8</v>
      </c>
      <c r="E54" s="13">
        <v>0</v>
      </c>
      <c r="F54" s="13">
        <f>ROUND((D54*E54),2)</f>
        <v>0</v>
      </c>
    </row>
    <row r="55" spans="1:6" ht="39" customHeight="1" x14ac:dyDescent="0.25">
      <c r="A55" s="18"/>
      <c r="B55" s="10" t="s">
        <v>58</v>
      </c>
      <c r="C55" s="11" t="s">
        <v>57</v>
      </c>
      <c r="D55" s="12">
        <v>8</v>
      </c>
      <c r="E55" s="13">
        <v>0</v>
      </c>
      <c r="F55" s="13">
        <f>ROUND((D55*E55),2)</f>
        <v>0</v>
      </c>
    </row>
    <row r="56" spans="1:6" x14ac:dyDescent="0.25">
      <c r="B56" s="19" t="s">
        <v>59</v>
      </c>
      <c r="C56" s="11" t="s">
        <v>50</v>
      </c>
      <c r="D56" s="12">
        <v>1</v>
      </c>
      <c r="E56" s="20">
        <f>SUM(F54:F55)</f>
        <v>0</v>
      </c>
      <c r="F56" s="20">
        <f>ROUND((D56*E56),2)</f>
        <v>0</v>
      </c>
    </row>
    <row r="58" spans="1:6" x14ac:dyDescent="0.25">
      <c r="A58" s="9" t="s">
        <v>60</v>
      </c>
      <c r="B58" s="16" t="s">
        <v>61</v>
      </c>
    </row>
    <row r="59" spans="1:6" ht="27" customHeight="1" x14ac:dyDescent="0.25">
      <c r="A59" s="18"/>
      <c r="B59" s="10" t="s">
        <v>62</v>
      </c>
      <c r="C59" s="11" t="s">
        <v>57</v>
      </c>
      <c r="D59" s="12">
        <v>3</v>
      </c>
      <c r="E59" s="13">
        <v>0</v>
      </c>
      <c r="F59" s="13">
        <f t="shared" ref="F59:F72" si="0">ROUND((D59*E59),2)</f>
        <v>0</v>
      </c>
    </row>
    <row r="60" spans="1:6" ht="27" customHeight="1" x14ac:dyDescent="0.25">
      <c r="A60" s="18"/>
      <c r="B60" s="10" t="s">
        <v>63</v>
      </c>
      <c r="C60" s="11" t="s">
        <v>57</v>
      </c>
      <c r="D60" s="12">
        <v>6</v>
      </c>
      <c r="E60" s="13">
        <v>0</v>
      </c>
      <c r="F60" s="13">
        <f t="shared" si="0"/>
        <v>0</v>
      </c>
    </row>
    <row r="61" spans="1:6" ht="15" customHeight="1" x14ac:dyDescent="0.25">
      <c r="A61" s="18"/>
      <c r="B61" s="10" t="s">
        <v>64</v>
      </c>
      <c r="C61" s="11" t="s">
        <v>57</v>
      </c>
      <c r="D61" s="12">
        <v>15</v>
      </c>
      <c r="E61" s="13">
        <v>0</v>
      </c>
      <c r="F61" s="13">
        <f t="shared" si="0"/>
        <v>0</v>
      </c>
    </row>
    <row r="62" spans="1:6" ht="27" customHeight="1" x14ac:dyDescent="0.25">
      <c r="A62" s="18"/>
      <c r="B62" s="10" t="s">
        <v>65</v>
      </c>
      <c r="C62" s="11" t="s">
        <v>57</v>
      </c>
      <c r="D62" s="12">
        <v>3</v>
      </c>
      <c r="E62" s="13">
        <v>0</v>
      </c>
      <c r="F62" s="13">
        <f t="shared" si="0"/>
        <v>0</v>
      </c>
    </row>
    <row r="63" spans="1:6" ht="15" customHeight="1" x14ac:dyDescent="0.25">
      <c r="A63" s="18"/>
      <c r="B63" s="10" t="s">
        <v>66</v>
      </c>
      <c r="C63" s="11" t="s">
        <v>57</v>
      </c>
      <c r="D63" s="12">
        <v>105</v>
      </c>
      <c r="E63" s="13">
        <v>0</v>
      </c>
      <c r="F63" s="13">
        <f t="shared" si="0"/>
        <v>0</v>
      </c>
    </row>
    <row r="64" spans="1:6" ht="15" customHeight="1" x14ac:dyDescent="0.25">
      <c r="A64" s="18"/>
      <c r="B64" s="10" t="s">
        <v>67</v>
      </c>
      <c r="C64" s="11" t="s">
        <v>57</v>
      </c>
      <c r="D64" s="12">
        <v>113</v>
      </c>
      <c r="E64" s="13">
        <v>0</v>
      </c>
      <c r="F64" s="13">
        <f t="shared" si="0"/>
        <v>0</v>
      </c>
    </row>
    <row r="65" spans="1:6" ht="15" customHeight="1" x14ac:dyDescent="0.25">
      <c r="A65" s="18"/>
      <c r="B65" s="10" t="s">
        <v>68</v>
      </c>
      <c r="C65" s="11" t="s">
        <v>57</v>
      </c>
      <c r="D65" s="12">
        <v>113</v>
      </c>
      <c r="E65" s="13">
        <v>0</v>
      </c>
      <c r="F65" s="13">
        <f t="shared" si="0"/>
        <v>0</v>
      </c>
    </row>
    <row r="66" spans="1:6" ht="51" customHeight="1" x14ac:dyDescent="0.25">
      <c r="A66" s="18"/>
      <c r="B66" s="10" t="s">
        <v>69</v>
      </c>
      <c r="C66" s="11" t="s">
        <v>50</v>
      </c>
      <c r="D66" s="12">
        <v>1</v>
      </c>
      <c r="E66" s="13">
        <v>0</v>
      </c>
      <c r="F66" s="13">
        <f t="shared" si="0"/>
        <v>0</v>
      </c>
    </row>
    <row r="67" spans="1:6" ht="51" customHeight="1" x14ac:dyDescent="0.25">
      <c r="A67" s="18"/>
      <c r="B67" s="10" t="s">
        <v>70</v>
      </c>
      <c r="C67" s="11" t="s">
        <v>57</v>
      </c>
      <c r="D67" s="12">
        <v>1</v>
      </c>
      <c r="E67" s="13">
        <v>0</v>
      </c>
      <c r="F67" s="13">
        <f t="shared" si="0"/>
        <v>0</v>
      </c>
    </row>
    <row r="68" spans="1:6" ht="39" customHeight="1" x14ac:dyDescent="0.25">
      <c r="A68" s="18"/>
      <c r="B68" s="10" t="s">
        <v>71</v>
      </c>
      <c r="C68" s="11" t="s">
        <v>57</v>
      </c>
      <c r="D68" s="12">
        <v>1</v>
      </c>
      <c r="E68" s="13">
        <v>0</v>
      </c>
      <c r="F68" s="13">
        <f t="shared" si="0"/>
        <v>0</v>
      </c>
    </row>
    <row r="69" spans="1:6" ht="51" customHeight="1" x14ac:dyDescent="0.25">
      <c r="A69" s="18"/>
      <c r="B69" s="10" t="s">
        <v>72</v>
      </c>
      <c r="C69" s="11" t="s">
        <v>57</v>
      </c>
      <c r="D69" s="12">
        <v>3</v>
      </c>
      <c r="E69" s="13">
        <v>0</v>
      </c>
      <c r="F69" s="13">
        <f t="shared" si="0"/>
        <v>0</v>
      </c>
    </row>
    <row r="70" spans="1:6" ht="51" customHeight="1" x14ac:dyDescent="0.25">
      <c r="A70" s="18"/>
      <c r="B70" s="10" t="s">
        <v>73</v>
      </c>
      <c r="C70" s="11" t="s">
        <v>57</v>
      </c>
      <c r="D70" s="12">
        <v>3</v>
      </c>
      <c r="E70" s="13">
        <v>0</v>
      </c>
      <c r="F70" s="13">
        <f t="shared" si="0"/>
        <v>0</v>
      </c>
    </row>
    <row r="71" spans="1:6" ht="39" customHeight="1" x14ac:dyDescent="0.25">
      <c r="A71" s="18"/>
      <c r="B71" s="10" t="s">
        <v>74</v>
      </c>
      <c r="C71" s="11" t="s">
        <v>57</v>
      </c>
      <c r="D71" s="12">
        <v>6</v>
      </c>
      <c r="E71" s="13">
        <v>0</v>
      </c>
      <c r="F71" s="13">
        <f t="shared" si="0"/>
        <v>0</v>
      </c>
    </row>
    <row r="72" spans="1:6" ht="39" customHeight="1" x14ac:dyDescent="0.25">
      <c r="A72" s="18"/>
      <c r="B72" s="10" t="s">
        <v>75</v>
      </c>
      <c r="C72" s="11" t="s">
        <v>57</v>
      </c>
      <c r="D72" s="12">
        <v>6</v>
      </c>
      <c r="E72" s="13">
        <v>0</v>
      </c>
      <c r="F72" s="13">
        <f t="shared" si="0"/>
        <v>0</v>
      </c>
    </row>
    <row r="73" spans="1:6" x14ac:dyDescent="0.25">
      <c r="C73" s="11" t="s">
        <v>50</v>
      </c>
      <c r="D73" s="12">
        <v>1</v>
      </c>
      <c r="E73" s="20">
        <f>SUM(F58:F72)</f>
        <v>0</v>
      </c>
      <c r="F73" s="20">
        <f>D73*E73</f>
        <v>0</v>
      </c>
    </row>
    <row r="75" spans="1:6" x14ac:dyDescent="0.25">
      <c r="B75" s="14" t="str">
        <f>(A49&amp;" "&amp;B49&amp;" - UKUPNO")</f>
        <v>2. INFORMATIČKA MREŽA - UKUPNO</v>
      </c>
      <c r="F75" s="15">
        <f>SUM(F56,F73)</f>
        <v>0</v>
      </c>
    </row>
    <row r="77" spans="1:6" x14ac:dyDescent="0.25">
      <c r="A77" s="6" t="s">
        <v>10</v>
      </c>
      <c r="B77" s="7" t="s">
        <v>76</v>
      </c>
      <c r="C77" s="8"/>
      <c r="D77" s="8"/>
      <c r="E77" s="8"/>
      <c r="F77" s="8"/>
    </row>
    <row r="78" spans="1:6" ht="51" customHeight="1" x14ac:dyDescent="0.25">
      <c r="B78" s="28" t="s">
        <v>77</v>
      </c>
      <c r="C78" s="28"/>
      <c r="D78" s="28"/>
      <c r="E78" s="28"/>
      <c r="F78" s="28"/>
    </row>
    <row r="80" spans="1:6" ht="27" customHeight="1" x14ac:dyDescent="0.25">
      <c r="A80" s="9" t="str">
        <f>A$77&amp;COUNTIF(B$80:B80,"*")&amp;"."</f>
        <v>3.1.</v>
      </c>
      <c r="B80" s="10" t="s">
        <v>78</v>
      </c>
      <c r="C80" s="11" t="s">
        <v>79</v>
      </c>
      <c r="D80" s="12">
        <v>175</v>
      </c>
      <c r="E80" s="13">
        <v>0</v>
      </c>
      <c r="F80" s="13">
        <f t="shared" ref="F80:F87" si="1">ROUND((D80*E80),2)</f>
        <v>0</v>
      </c>
    </row>
    <row r="81" spans="1:6" ht="27" customHeight="1" x14ac:dyDescent="0.25">
      <c r="A81" s="9" t="str">
        <f>A$77&amp;COUNTIF(B$80:B81,"*")&amp;"."</f>
        <v>3.2.</v>
      </c>
      <c r="B81" s="10" t="s">
        <v>80</v>
      </c>
      <c r="C81" s="11" t="s">
        <v>79</v>
      </c>
      <c r="D81" s="12">
        <v>30</v>
      </c>
      <c r="E81" s="13">
        <v>0</v>
      </c>
      <c r="F81" s="13">
        <f t="shared" si="1"/>
        <v>0</v>
      </c>
    </row>
    <row r="82" spans="1:6" ht="39" customHeight="1" x14ac:dyDescent="0.25">
      <c r="A82" s="9" t="str">
        <f>A$77&amp;COUNTIF(B$80:B82,"*")&amp;"."</f>
        <v>3.3.</v>
      </c>
      <c r="B82" s="10" t="s">
        <v>81</v>
      </c>
      <c r="C82" s="11" t="s">
        <v>79</v>
      </c>
      <c r="D82" s="12">
        <v>136</v>
      </c>
      <c r="E82" s="13">
        <v>0</v>
      </c>
      <c r="F82" s="13">
        <f t="shared" si="1"/>
        <v>0</v>
      </c>
    </row>
    <row r="83" spans="1:6" ht="15" customHeight="1" x14ac:dyDescent="0.25">
      <c r="A83" s="9" t="str">
        <f>A$77&amp;COUNTIF(B$80:B83,"*")&amp;"."</f>
        <v>3.4.</v>
      </c>
      <c r="B83" s="10" t="s">
        <v>82</v>
      </c>
      <c r="C83" s="11" t="s">
        <v>79</v>
      </c>
      <c r="D83" s="12">
        <v>4148</v>
      </c>
      <c r="E83" s="13">
        <v>0</v>
      </c>
      <c r="F83" s="13">
        <f t="shared" si="1"/>
        <v>0</v>
      </c>
    </row>
    <row r="84" spans="1:6" ht="15" customHeight="1" x14ac:dyDescent="0.25">
      <c r="A84" s="9" t="str">
        <f>A$77&amp;COUNTIF(B$80:B84,"*")&amp;"."</f>
        <v>3.5.</v>
      </c>
      <c r="B84" s="10" t="s">
        <v>83</v>
      </c>
      <c r="C84" s="11" t="s">
        <v>79</v>
      </c>
      <c r="D84" s="12">
        <v>30</v>
      </c>
      <c r="E84" s="13">
        <v>0</v>
      </c>
      <c r="F84" s="13">
        <f t="shared" si="1"/>
        <v>0</v>
      </c>
    </row>
    <row r="85" spans="1:6" ht="15" customHeight="1" x14ac:dyDescent="0.25">
      <c r="A85" s="9" t="str">
        <f>A$77&amp;COUNTIF(B$80:B85,"*")&amp;"."</f>
        <v>3.6.</v>
      </c>
      <c r="B85" s="10" t="s">
        <v>68</v>
      </c>
      <c r="C85" s="11" t="s">
        <v>57</v>
      </c>
      <c r="D85" s="12">
        <v>113</v>
      </c>
      <c r="E85" s="13">
        <v>0</v>
      </c>
      <c r="F85" s="13">
        <f t="shared" si="1"/>
        <v>0</v>
      </c>
    </row>
    <row r="86" spans="1:6" ht="27" customHeight="1" x14ac:dyDescent="0.25">
      <c r="A86" s="9" t="str">
        <f>A$77&amp;COUNTIF(B$80:B86,"*")&amp;"."</f>
        <v>3.7.</v>
      </c>
      <c r="B86" s="10" t="s">
        <v>84</v>
      </c>
      <c r="C86" s="11" t="s">
        <v>50</v>
      </c>
      <c r="D86" s="12">
        <v>35</v>
      </c>
      <c r="E86" s="13">
        <v>0</v>
      </c>
      <c r="F86" s="13">
        <f t="shared" si="1"/>
        <v>0</v>
      </c>
    </row>
    <row r="87" spans="1:6" ht="27" customHeight="1" x14ac:dyDescent="0.25">
      <c r="A87" s="9" t="str">
        <f>A$77&amp;COUNTIF(B$80:B87,"*")&amp;"."</f>
        <v>3.8.</v>
      </c>
      <c r="B87" s="10" t="s">
        <v>85</v>
      </c>
      <c r="C87" s="11" t="s">
        <v>50</v>
      </c>
      <c r="D87" s="12">
        <v>35</v>
      </c>
      <c r="E87" s="13">
        <v>0</v>
      </c>
      <c r="F87" s="13">
        <f t="shared" si="1"/>
        <v>0</v>
      </c>
    </row>
    <row r="89" spans="1:6" x14ac:dyDescent="0.25">
      <c r="B89" s="14" t="str">
        <f>(A77&amp;" "&amp;B77&amp;" - UKUPNO")</f>
        <v>3. STRUKTURNO KABLIRANJE - UKUPNO</v>
      </c>
      <c r="F89" s="15">
        <f>SUM(F80:F87)</f>
        <v>0</v>
      </c>
    </row>
    <row r="91" spans="1:6" x14ac:dyDescent="0.25">
      <c r="A91" s="6" t="s">
        <v>22</v>
      </c>
      <c r="B91" s="7" t="s">
        <v>86</v>
      </c>
      <c r="C91" s="8"/>
      <c r="D91" s="8"/>
      <c r="E91" s="8"/>
      <c r="F91" s="8"/>
    </row>
    <row r="93" spans="1:6" ht="39" customHeight="1" x14ac:dyDescent="0.25">
      <c r="A93" s="9" t="str">
        <f>A$91&amp;COUNTIF(B$93:B93,"*")&amp;"."</f>
        <v>4.1.</v>
      </c>
      <c r="B93" s="10" t="s">
        <v>87</v>
      </c>
      <c r="C93" s="11" t="s">
        <v>50</v>
      </c>
      <c r="D93" s="12">
        <v>12</v>
      </c>
      <c r="E93" s="13">
        <v>0</v>
      </c>
      <c r="F93" s="13">
        <f>ROUND((D93*E93),2)</f>
        <v>0</v>
      </c>
    </row>
    <row r="94" spans="1:6" ht="39" customHeight="1" x14ac:dyDescent="0.25">
      <c r="A94" s="9" t="str">
        <f>A$91&amp;COUNTIF(B$93:B94,"*")&amp;"."</f>
        <v>4.2.</v>
      </c>
      <c r="B94" s="10" t="s">
        <v>88</v>
      </c>
      <c r="C94" s="11" t="s">
        <v>50</v>
      </c>
      <c r="D94" s="12">
        <v>4</v>
      </c>
      <c r="E94" s="13">
        <v>0</v>
      </c>
      <c r="F94" s="13">
        <f>ROUND((D94*E94),2)</f>
        <v>0</v>
      </c>
    </row>
    <row r="96" spans="1:6" x14ac:dyDescent="0.25">
      <c r="B96" s="14" t="str">
        <f>(A91&amp;" "&amp;B91&amp;" - UKUPNO")</f>
        <v>4. GRAĐEVINSKI RADOVI - UKUPNO</v>
      </c>
      <c r="F96" s="15">
        <f>SUM(F93:F94)</f>
        <v>0</v>
      </c>
    </row>
    <row r="98" spans="1:6" x14ac:dyDescent="0.25">
      <c r="A98" s="6" t="s">
        <v>24</v>
      </c>
      <c r="B98" s="7" t="s">
        <v>89</v>
      </c>
      <c r="C98" s="8"/>
      <c r="D98" s="8"/>
      <c r="E98" s="8"/>
      <c r="F98" s="8"/>
    </row>
    <row r="100" spans="1:6" ht="75" customHeight="1" x14ac:dyDescent="0.25">
      <c r="A100" s="9" t="str">
        <f>A$98&amp;COUNTIF(B$100:B100,"*")&amp;"."</f>
        <v>5.1.</v>
      </c>
      <c r="B100" s="10" t="s">
        <v>90</v>
      </c>
      <c r="C100" s="11" t="s">
        <v>50</v>
      </c>
      <c r="D100" s="12">
        <f>D65</f>
        <v>113</v>
      </c>
      <c r="E100" s="13">
        <v>0</v>
      </c>
      <c r="F100" s="13">
        <f>ROUND((D100*E100),2)</f>
        <v>0</v>
      </c>
    </row>
    <row r="101" spans="1:6" ht="147" customHeight="1" x14ac:dyDescent="0.25">
      <c r="A101" s="9" t="str">
        <f>A$98&amp;COUNTIF(B$100:B101,"*")&amp;"."</f>
        <v>5.2.</v>
      </c>
      <c r="B101" s="10" t="s">
        <v>91</v>
      </c>
      <c r="C101" s="11" t="s">
        <v>50</v>
      </c>
      <c r="D101" s="12">
        <v>1</v>
      </c>
      <c r="E101" s="13">
        <v>0</v>
      </c>
      <c r="F101" s="13">
        <f>ROUND((D101*E101),2)</f>
        <v>0</v>
      </c>
    </row>
    <row r="102" spans="1:6" ht="27" customHeight="1" x14ac:dyDescent="0.25">
      <c r="A102" s="9" t="str">
        <f>A$98&amp;COUNTIF(B$100:B102,"*")&amp;"."</f>
        <v>5.3.</v>
      </c>
      <c r="B102" s="10" t="s">
        <v>92</v>
      </c>
      <c r="C102" s="11" t="s">
        <v>50</v>
      </c>
      <c r="D102" s="12">
        <v>1</v>
      </c>
      <c r="E102" s="13">
        <v>0</v>
      </c>
      <c r="F102" s="13">
        <f>ROUND((D102*E102),2)</f>
        <v>0</v>
      </c>
    </row>
    <row r="103" spans="1:6" ht="15" customHeight="1" x14ac:dyDescent="0.25">
      <c r="A103" s="9" t="str">
        <f>A$98&amp;COUNTIF(B$100:B103,"*")&amp;"."</f>
        <v>5.4.</v>
      </c>
      <c r="B103" s="10" t="s">
        <v>93</v>
      </c>
      <c r="C103" s="11" t="s">
        <v>50</v>
      </c>
      <c r="D103" s="12">
        <v>1</v>
      </c>
      <c r="E103" s="13">
        <v>0</v>
      </c>
      <c r="F103" s="13">
        <f>ROUND((D103*E103),2)</f>
        <v>0</v>
      </c>
    </row>
    <row r="104" spans="1:6" x14ac:dyDescent="0.25">
      <c r="B104" s="14" t="str">
        <f>(A98&amp;" "&amp;B98&amp;" - UKUPNO")</f>
        <v>5. OSTALO - UKUPNO</v>
      </c>
      <c r="F104" s="15">
        <f>SUM(F100:F103)</f>
        <v>0</v>
      </c>
    </row>
    <row r="107" spans="1:6" x14ac:dyDescent="0.25">
      <c r="B107" s="17" t="s">
        <v>94</v>
      </c>
    </row>
    <row r="109" spans="1:6" x14ac:dyDescent="0.25">
      <c r="A109" s="21" t="str">
        <f>A43</f>
        <v>1.</v>
      </c>
      <c r="B109" s="22" t="str">
        <f>B43</f>
        <v>DEMONTAŽA</v>
      </c>
      <c r="F109" s="13">
        <f>F47</f>
        <v>0</v>
      </c>
    </row>
    <row r="110" spans="1:6" x14ac:dyDescent="0.25">
      <c r="A110" s="21" t="str">
        <f>A49</f>
        <v>2.</v>
      </c>
      <c r="B110" s="22" t="str">
        <f>B49</f>
        <v>INFORMATIČKA MREŽA</v>
      </c>
      <c r="F110" s="13">
        <f>F75</f>
        <v>0</v>
      </c>
    </row>
    <row r="111" spans="1:6" x14ac:dyDescent="0.25">
      <c r="A111" s="21" t="str">
        <f>A77</f>
        <v>3.</v>
      </c>
      <c r="B111" s="22" t="str">
        <f>B77</f>
        <v>STRUKTURNO KABLIRANJE</v>
      </c>
      <c r="F111" s="13">
        <f>F89</f>
        <v>0</v>
      </c>
    </row>
    <row r="112" spans="1:6" x14ac:dyDescent="0.25">
      <c r="A112" s="21" t="str">
        <f>A91</f>
        <v>4.</v>
      </c>
      <c r="B112" s="22" t="str">
        <f>B91</f>
        <v>GRAĐEVINSKI RADOVI</v>
      </c>
      <c r="F112" s="13">
        <f>F96</f>
        <v>0</v>
      </c>
    </row>
    <row r="113" spans="1:6" x14ac:dyDescent="0.25">
      <c r="A113" s="21" t="str">
        <f>A98</f>
        <v>5.</v>
      </c>
      <c r="B113" s="22" t="str">
        <f>B98</f>
        <v>OSTALO</v>
      </c>
      <c r="F113" s="13">
        <f>F104</f>
        <v>0</v>
      </c>
    </row>
    <row r="116" spans="1:6" x14ac:dyDescent="0.25">
      <c r="B116" s="7" t="s">
        <v>95</v>
      </c>
      <c r="F116" s="15">
        <f>SUM(F109:F113)</f>
        <v>0</v>
      </c>
    </row>
    <row r="117" spans="1:6" x14ac:dyDescent="0.25">
      <c r="B117" s="17" t="s">
        <v>96</v>
      </c>
      <c r="F117" s="20">
        <f>ROUND((F116*0.25),2)</f>
        <v>0</v>
      </c>
    </row>
    <row r="118" spans="1:6" x14ac:dyDescent="0.25">
      <c r="B118" s="7" t="s">
        <v>97</v>
      </c>
      <c r="F118" s="15">
        <f>F116+F117</f>
        <v>0</v>
      </c>
    </row>
  </sheetData>
  <mergeCells count="29">
    <mergeCell ref="B40:F40"/>
    <mergeCell ref="B41:F41"/>
    <mergeCell ref="B50:F50"/>
    <mergeCell ref="B78:F78"/>
    <mergeCell ref="B33:F33"/>
    <mergeCell ref="B34:F34"/>
    <mergeCell ref="B35:F35"/>
    <mergeCell ref="B38:F38"/>
    <mergeCell ref="B39:F39"/>
    <mergeCell ref="B28:F28"/>
    <mergeCell ref="B29:F29"/>
    <mergeCell ref="B30:F30"/>
    <mergeCell ref="B31:F31"/>
    <mergeCell ref="B32:F32"/>
    <mergeCell ref="B23:F23"/>
    <mergeCell ref="B24:F24"/>
    <mergeCell ref="B25:F25"/>
    <mergeCell ref="B26:F26"/>
    <mergeCell ref="B27:F27"/>
    <mergeCell ref="B18:F18"/>
    <mergeCell ref="B19:F19"/>
    <mergeCell ref="B20:F20"/>
    <mergeCell ref="B21:F21"/>
    <mergeCell ref="B22:F22"/>
    <mergeCell ref="A1:F1"/>
    <mergeCell ref="A11:F11"/>
    <mergeCell ref="B15:F15"/>
    <mergeCell ref="B16:F16"/>
    <mergeCell ref="B17:F17"/>
  </mergeCells>
  <pageMargins left="0.75" right="0.75" top="1" bottom="1" header="0.511811023622047" footer="0.511811023622047"/>
  <pageSetup paperSize="9" fitToHeight="0"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118"/>
  <sheetViews>
    <sheetView showGridLines="0" zoomScaleNormal="100" workbookViewId="0">
      <selection activeCell="A7" sqref="A7:XFD7"/>
    </sheetView>
  </sheetViews>
  <sheetFormatPr defaultColWidth="8.7109375" defaultRowHeight="15" x14ac:dyDescent="0.25"/>
  <cols>
    <col min="1" max="1" width="10.140625" customWidth="1"/>
    <col min="2" max="2" width="47" customWidth="1"/>
    <col min="3" max="3" width="9.7109375" customWidth="1"/>
    <col min="4" max="4" width="10" customWidth="1"/>
    <col min="5" max="5" width="11.7109375" customWidth="1"/>
    <col min="6" max="6" width="14" customWidth="1"/>
  </cols>
  <sheetData>
    <row r="1" spans="1:6" ht="16.5" customHeight="1" x14ac:dyDescent="0.25">
      <c r="A1" s="23" t="s">
        <v>0</v>
      </c>
      <c r="B1" s="23"/>
      <c r="C1" s="23"/>
      <c r="D1" s="23"/>
      <c r="E1" s="23"/>
      <c r="F1" s="23"/>
    </row>
    <row r="3" spans="1:6" x14ac:dyDescent="0.25">
      <c r="A3" s="1" t="s">
        <v>1</v>
      </c>
    </row>
    <row r="5" spans="1:6" x14ac:dyDescent="0.25">
      <c r="A5" s="1" t="s">
        <v>100</v>
      </c>
    </row>
    <row r="7" spans="1:6" x14ac:dyDescent="0.25">
      <c r="A7" s="1" t="s">
        <v>101</v>
      </c>
    </row>
    <row r="9" spans="1:6" x14ac:dyDescent="0.25">
      <c r="A9" s="1" t="s">
        <v>2</v>
      </c>
    </row>
    <row r="11" spans="1:6" ht="17.25" customHeight="1" x14ac:dyDescent="0.25">
      <c r="A11" s="24" t="s">
        <v>3</v>
      </c>
      <c r="B11" s="24"/>
      <c r="C11" s="24"/>
      <c r="D11" s="24"/>
      <c r="E11" s="24"/>
      <c r="F11" s="24"/>
    </row>
    <row r="13" spans="1:6" x14ac:dyDescent="0.25">
      <c r="A13" s="2" t="s">
        <v>4</v>
      </c>
      <c r="B13" s="3" t="s">
        <v>98</v>
      </c>
    </row>
    <row r="15" spans="1:6" ht="27" customHeight="1" x14ac:dyDescent="0.25">
      <c r="A15" s="4" t="s">
        <v>6</v>
      </c>
      <c r="B15" s="25" t="s">
        <v>7</v>
      </c>
      <c r="C15" s="25"/>
      <c r="D15" s="25"/>
      <c r="E15" s="25"/>
      <c r="F15" s="25"/>
    </row>
    <row r="16" spans="1:6" ht="27" customHeight="1" x14ac:dyDescent="0.25">
      <c r="A16" s="4" t="s">
        <v>8</v>
      </c>
      <c r="B16" s="25" t="s">
        <v>9</v>
      </c>
      <c r="C16" s="25"/>
      <c r="D16" s="25"/>
      <c r="E16" s="25"/>
      <c r="F16" s="25"/>
    </row>
    <row r="17" spans="1:6" ht="39" customHeight="1" x14ac:dyDescent="0.25">
      <c r="A17" s="4" t="s">
        <v>10</v>
      </c>
      <c r="B17" s="25" t="s">
        <v>11</v>
      </c>
      <c r="C17" s="25"/>
      <c r="D17" s="25"/>
      <c r="E17" s="25"/>
      <c r="F17" s="25"/>
    </row>
    <row r="18" spans="1:6" ht="15" customHeight="1" x14ac:dyDescent="0.25">
      <c r="B18" s="25" t="s">
        <v>12</v>
      </c>
      <c r="C18" s="25"/>
      <c r="D18" s="25"/>
      <c r="E18" s="25"/>
      <c r="F18" s="25"/>
    </row>
    <row r="19" spans="1:6" ht="39" customHeight="1" x14ac:dyDescent="0.25">
      <c r="B19" s="25" t="s">
        <v>13</v>
      </c>
      <c r="C19" s="25"/>
      <c r="D19" s="25"/>
      <c r="E19" s="25"/>
      <c r="F19" s="25"/>
    </row>
    <row r="20" spans="1:6" ht="15" customHeight="1" x14ac:dyDescent="0.25">
      <c r="B20" s="25" t="s">
        <v>14</v>
      </c>
      <c r="C20" s="25"/>
      <c r="D20" s="25"/>
      <c r="E20" s="25"/>
      <c r="F20" s="25"/>
    </row>
    <row r="21" spans="1:6" ht="63" customHeight="1" x14ac:dyDescent="0.25">
      <c r="B21" s="25" t="s">
        <v>15</v>
      </c>
      <c r="C21" s="25"/>
      <c r="D21" s="25"/>
      <c r="E21" s="25"/>
      <c r="F21" s="25"/>
    </row>
    <row r="22" spans="1:6" ht="51" customHeight="1" x14ac:dyDescent="0.25">
      <c r="B22" s="25" t="s">
        <v>16</v>
      </c>
      <c r="C22" s="25"/>
      <c r="D22" s="25"/>
      <c r="E22" s="25"/>
      <c r="F22" s="25"/>
    </row>
    <row r="23" spans="1:6" ht="51" customHeight="1" x14ac:dyDescent="0.25">
      <c r="B23" s="25" t="s">
        <v>17</v>
      </c>
      <c r="C23" s="25"/>
      <c r="D23" s="25"/>
      <c r="E23" s="25"/>
      <c r="F23" s="25"/>
    </row>
    <row r="24" spans="1:6" ht="51" customHeight="1" x14ac:dyDescent="0.25">
      <c r="B24" s="25" t="s">
        <v>18</v>
      </c>
      <c r="C24" s="25"/>
      <c r="D24" s="25"/>
      <c r="E24" s="25"/>
      <c r="F24" s="25"/>
    </row>
    <row r="25" spans="1:6" ht="39" customHeight="1" x14ac:dyDescent="0.25">
      <c r="B25" s="25" t="s">
        <v>19</v>
      </c>
      <c r="C25" s="25"/>
      <c r="D25" s="25"/>
      <c r="E25" s="25"/>
      <c r="F25" s="25"/>
    </row>
    <row r="26" spans="1:6" ht="39" customHeight="1" x14ac:dyDescent="0.25">
      <c r="B26" s="25" t="s">
        <v>20</v>
      </c>
      <c r="C26" s="25"/>
      <c r="D26" s="25"/>
      <c r="E26" s="25"/>
      <c r="F26" s="25"/>
    </row>
    <row r="27" spans="1:6" ht="39" customHeight="1" x14ac:dyDescent="0.25">
      <c r="B27" s="25" t="s">
        <v>21</v>
      </c>
      <c r="C27" s="25"/>
      <c r="D27" s="25"/>
      <c r="E27" s="25"/>
      <c r="F27" s="25"/>
    </row>
    <row r="28" spans="1:6" ht="39" customHeight="1" x14ac:dyDescent="0.25">
      <c r="A28" s="4" t="s">
        <v>22</v>
      </c>
      <c r="B28" s="25" t="s">
        <v>23</v>
      </c>
      <c r="C28" s="25"/>
      <c r="D28" s="25"/>
      <c r="E28" s="25"/>
      <c r="F28" s="25"/>
    </row>
    <row r="29" spans="1:6" ht="27" customHeight="1" x14ac:dyDescent="0.25">
      <c r="A29" s="4" t="s">
        <v>24</v>
      </c>
      <c r="B29" s="25" t="s">
        <v>25</v>
      </c>
      <c r="C29" s="25"/>
      <c r="D29" s="25"/>
      <c r="E29" s="25"/>
      <c r="F29" s="25"/>
    </row>
    <row r="30" spans="1:6" ht="39" customHeight="1" x14ac:dyDescent="0.25">
      <c r="A30" s="4" t="s">
        <v>26</v>
      </c>
      <c r="B30" s="25" t="s">
        <v>27</v>
      </c>
      <c r="C30" s="25"/>
      <c r="D30" s="25"/>
      <c r="E30" s="25"/>
      <c r="F30" s="25"/>
    </row>
    <row r="31" spans="1:6" ht="51" customHeight="1" x14ac:dyDescent="0.25">
      <c r="A31" s="4" t="s">
        <v>28</v>
      </c>
      <c r="B31" s="25" t="s">
        <v>29</v>
      </c>
      <c r="C31" s="25"/>
      <c r="D31" s="25"/>
      <c r="E31" s="25"/>
      <c r="F31" s="25"/>
    </row>
    <row r="32" spans="1:6" ht="39" customHeight="1" x14ac:dyDescent="0.25">
      <c r="A32" s="4" t="s">
        <v>30</v>
      </c>
      <c r="B32" s="25" t="s">
        <v>31</v>
      </c>
      <c r="C32" s="25"/>
      <c r="D32" s="25"/>
      <c r="E32" s="25"/>
      <c r="F32" s="25"/>
    </row>
    <row r="33" spans="1:6" ht="27" customHeight="1" x14ac:dyDescent="0.25">
      <c r="A33" s="4" t="s">
        <v>32</v>
      </c>
      <c r="B33" s="25" t="s">
        <v>33</v>
      </c>
      <c r="C33" s="25"/>
      <c r="D33" s="25"/>
      <c r="E33" s="25"/>
      <c r="F33" s="25"/>
    </row>
    <row r="34" spans="1:6" ht="15" customHeight="1" x14ac:dyDescent="0.25">
      <c r="A34" s="4" t="s">
        <v>34</v>
      </c>
      <c r="B34" s="25" t="s">
        <v>35</v>
      </c>
      <c r="C34" s="25"/>
      <c r="D34" s="25"/>
      <c r="E34" s="25"/>
      <c r="F34" s="25"/>
    </row>
    <row r="35" spans="1:6" ht="39" customHeight="1" x14ac:dyDescent="0.25">
      <c r="A35" s="4" t="s">
        <v>36</v>
      </c>
      <c r="B35" s="25" t="s">
        <v>37</v>
      </c>
      <c r="C35" s="25"/>
      <c r="D35" s="25"/>
      <c r="E35" s="25"/>
      <c r="F35" s="25"/>
    </row>
    <row r="37" spans="1:6" ht="51" customHeight="1" x14ac:dyDescent="0.25">
      <c r="A37" s="5" t="s">
        <v>38</v>
      </c>
      <c r="B37" s="5" t="s">
        <v>39</v>
      </c>
      <c r="C37" s="5" t="s">
        <v>40</v>
      </c>
      <c r="D37" s="5" t="s">
        <v>41</v>
      </c>
      <c r="E37" s="5" t="s">
        <v>42</v>
      </c>
      <c r="F37" s="5" t="s">
        <v>43</v>
      </c>
    </row>
    <row r="38" spans="1:6" ht="12.75" customHeight="1" x14ac:dyDescent="0.25">
      <c r="B38" s="29" t="s">
        <v>44</v>
      </c>
      <c r="C38" s="29"/>
      <c r="D38" s="29"/>
      <c r="E38" s="29"/>
      <c r="F38" s="29"/>
    </row>
    <row r="39" spans="1:6" ht="51" customHeight="1" x14ac:dyDescent="0.25">
      <c r="B39" s="26" t="s">
        <v>45</v>
      </c>
      <c r="C39" s="26"/>
      <c r="D39" s="26"/>
      <c r="E39" s="26"/>
      <c r="F39" s="26"/>
    </row>
    <row r="40" spans="1:6" ht="27" customHeight="1" x14ac:dyDescent="0.25">
      <c r="B40" s="26" t="s">
        <v>46</v>
      </c>
      <c r="C40" s="26"/>
      <c r="D40" s="26"/>
      <c r="E40" s="26"/>
      <c r="F40" s="26"/>
    </row>
    <row r="41" spans="1:6" ht="144" customHeight="1" x14ac:dyDescent="0.25">
      <c r="B41" s="26" t="s">
        <v>47</v>
      </c>
      <c r="C41" s="26"/>
      <c r="D41" s="26"/>
      <c r="E41" s="26"/>
      <c r="F41" s="26"/>
    </row>
    <row r="43" spans="1:6" x14ac:dyDescent="0.25">
      <c r="A43" s="6" t="s">
        <v>6</v>
      </c>
      <c r="B43" s="7" t="s">
        <v>48</v>
      </c>
      <c r="C43" s="8"/>
      <c r="D43" s="8"/>
      <c r="E43" s="8"/>
      <c r="F43" s="8"/>
    </row>
    <row r="45" spans="1:6" ht="27" customHeight="1" x14ac:dyDescent="0.25">
      <c r="A45" s="9" t="str">
        <f>A$43&amp;COUNTIF(B$45:B45,"*")&amp;"."</f>
        <v>1.1.</v>
      </c>
      <c r="B45" s="10" t="s">
        <v>49</v>
      </c>
      <c r="C45" s="11" t="s">
        <v>50</v>
      </c>
      <c r="D45" s="12">
        <v>1</v>
      </c>
      <c r="E45" s="13">
        <v>0</v>
      </c>
      <c r="F45" s="13">
        <f>ROUND((D45*E45),2)</f>
        <v>0</v>
      </c>
    </row>
    <row r="47" spans="1:6" x14ac:dyDescent="0.25">
      <c r="B47" s="14" t="str">
        <f>(A43&amp;" "&amp;B43&amp;" - UKUPNO")</f>
        <v>1. DEMONTAŽA - UKUPNO</v>
      </c>
      <c r="F47" s="15">
        <f>SUM(F45:F45)</f>
        <v>0</v>
      </c>
    </row>
    <row r="49" spans="1:6" x14ac:dyDescent="0.25">
      <c r="A49" s="6" t="s">
        <v>8</v>
      </c>
      <c r="B49" s="7" t="s">
        <v>51</v>
      </c>
      <c r="C49" s="8"/>
      <c r="D49" s="8"/>
      <c r="E49" s="8"/>
      <c r="F49" s="8"/>
    </row>
    <row r="50" spans="1:6" ht="15" customHeight="1" x14ac:dyDescent="0.25">
      <c r="B50" s="27" t="s">
        <v>52</v>
      </c>
      <c r="C50" s="27"/>
      <c r="D50" s="27"/>
      <c r="E50" s="27"/>
      <c r="F50" s="27"/>
    </row>
    <row r="52" spans="1:6" x14ac:dyDescent="0.25">
      <c r="A52" s="9" t="s">
        <v>53</v>
      </c>
      <c r="B52" s="16" t="s">
        <v>54</v>
      </c>
    </row>
    <row r="53" spans="1:6" ht="12" customHeight="1" x14ac:dyDescent="0.25">
      <c r="B53" s="17" t="s">
        <v>55</v>
      </c>
    </row>
    <row r="54" spans="1:6" ht="27" customHeight="1" x14ac:dyDescent="0.25">
      <c r="A54" s="18"/>
      <c r="B54" s="10" t="s">
        <v>56</v>
      </c>
      <c r="C54" s="11" t="s">
        <v>57</v>
      </c>
      <c r="D54" s="12">
        <v>8</v>
      </c>
      <c r="E54" s="13">
        <v>0</v>
      </c>
      <c r="F54" s="13">
        <f>ROUND((D54*E54),2)</f>
        <v>0</v>
      </c>
    </row>
    <row r="55" spans="1:6" ht="39" customHeight="1" x14ac:dyDescent="0.25">
      <c r="A55" s="18"/>
      <c r="B55" s="10" t="s">
        <v>58</v>
      </c>
      <c r="C55" s="11" t="s">
        <v>57</v>
      </c>
      <c r="D55" s="12">
        <v>8</v>
      </c>
      <c r="E55" s="13">
        <v>0</v>
      </c>
      <c r="F55" s="13">
        <f>ROUND((D55*E55),2)</f>
        <v>0</v>
      </c>
    </row>
    <row r="56" spans="1:6" x14ac:dyDescent="0.25">
      <c r="B56" s="19" t="s">
        <v>59</v>
      </c>
      <c r="C56" s="11" t="s">
        <v>50</v>
      </c>
      <c r="D56" s="12">
        <v>1</v>
      </c>
      <c r="E56" s="20">
        <f>SUM(F54:F55)</f>
        <v>0</v>
      </c>
      <c r="F56" s="20">
        <f>ROUND((D56*E56),2)</f>
        <v>0</v>
      </c>
    </row>
    <row r="58" spans="1:6" x14ac:dyDescent="0.25">
      <c r="A58" s="9" t="s">
        <v>60</v>
      </c>
      <c r="B58" s="16" t="s">
        <v>61</v>
      </c>
    </row>
    <row r="59" spans="1:6" ht="27" customHeight="1" x14ac:dyDescent="0.25">
      <c r="A59" s="18"/>
      <c r="B59" s="10" t="s">
        <v>62</v>
      </c>
      <c r="C59" s="11" t="s">
        <v>57</v>
      </c>
      <c r="D59" s="12">
        <v>3</v>
      </c>
      <c r="E59" s="13">
        <v>0</v>
      </c>
      <c r="F59" s="13">
        <f t="shared" ref="F59:F72" si="0">ROUND((D59*E59),2)</f>
        <v>0</v>
      </c>
    </row>
    <row r="60" spans="1:6" ht="27" customHeight="1" x14ac:dyDescent="0.25">
      <c r="A60" s="18"/>
      <c r="B60" s="10" t="s">
        <v>63</v>
      </c>
      <c r="C60" s="11" t="s">
        <v>57</v>
      </c>
      <c r="D60" s="12">
        <v>6</v>
      </c>
      <c r="E60" s="13">
        <v>0</v>
      </c>
      <c r="F60" s="13">
        <f t="shared" si="0"/>
        <v>0</v>
      </c>
    </row>
    <row r="61" spans="1:6" ht="15" customHeight="1" x14ac:dyDescent="0.25">
      <c r="A61" s="18"/>
      <c r="B61" s="10" t="s">
        <v>64</v>
      </c>
      <c r="C61" s="11" t="s">
        <v>57</v>
      </c>
      <c r="D61" s="12">
        <v>15</v>
      </c>
      <c r="E61" s="13">
        <v>0</v>
      </c>
      <c r="F61" s="13">
        <f t="shared" si="0"/>
        <v>0</v>
      </c>
    </row>
    <row r="62" spans="1:6" ht="27" customHeight="1" x14ac:dyDescent="0.25">
      <c r="A62" s="18"/>
      <c r="B62" s="10" t="s">
        <v>65</v>
      </c>
      <c r="C62" s="11" t="s">
        <v>57</v>
      </c>
      <c r="D62" s="12">
        <v>3</v>
      </c>
      <c r="E62" s="13">
        <v>0</v>
      </c>
      <c r="F62" s="13">
        <f t="shared" si="0"/>
        <v>0</v>
      </c>
    </row>
    <row r="63" spans="1:6" ht="15" customHeight="1" x14ac:dyDescent="0.25">
      <c r="A63" s="18"/>
      <c r="B63" s="10" t="s">
        <v>66</v>
      </c>
      <c r="C63" s="11" t="s">
        <v>57</v>
      </c>
      <c r="D63" s="12">
        <v>93</v>
      </c>
      <c r="E63" s="13">
        <v>0</v>
      </c>
      <c r="F63" s="13">
        <f t="shared" si="0"/>
        <v>0</v>
      </c>
    </row>
    <row r="64" spans="1:6" ht="15" customHeight="1" x14ac:dyDescent="0.25">
      <c r="A64" s="18"/>
      <c r="B64" s="10" t="s">
        <v>67</v>
      </c>
      <c r="C64" s="11" t="s">
        <v>57</v>
      </c>
      <c r="D64" s="12">
        <v>101</v>
      </c>
      <c r="E64" s="13">
        <v>0</v>
      </c>
      <c r="F64" s="13">
        <f t="shared" si="0"/>
        <v>0</v>
      </c>
    </row>
    <row r="65" spans="1:6" ht="15" customHeight="1" x14ac:dyDescent="0.25">
      <c r="A65" s="18"/>
      <c r="B65" s="10" t="s">
        <v>68</v>
      </c>
      <c r="C65" s="11" t="s">
        <v>57</v>
      </c>
      <c r="D65" s="12">
        <v>101</v>
      </c>
      <c r="E65" s="13">
        <v>0</v>
      </c>
      <c r="F65" s="13">
        <f t="shared" si="0"/>
        <v>0</v>
      </c>
    </row>
    <row r="66" spans="1:6" ht="51" customHeight="1" x14ac:dyDescent="0.25">
      <c r="A66" s="18"/>
      <c r="B66" s="10" t="s">
        <v>69</v>
      </c>
      <c r="C66" s="11" t="s">
        <v>50</v>
      </c>
      <c r="D66" s="12">
        <v>1</v>
      </c>
      <c r="E66" s="13">
        <v>0</v>
      </c>
      <c r="F66" s="13">
        <f t="shared" si="0"/>
        <v>0</v>
      </c>
    </row>
    <row r="67" spans="1:6" ht="51" customHeight="1" x14ac:dyDescent="0.25">
      <c r="A67" s="18"/>
      <c r="B67" s="10" t="s">
        <v>70</v>
      </c>
      <c r="C67" s="11" t="s">
        <v>57</v>
      </c>
      <c r="D67" s="12">
        <v>1</v>
      </c>
      <c r="E67" s="13">
        <v>0</v>
      </c>
      <c r="F67" s="13">
        <f t="shared" si="0"/>
        <v>0</v>
      </c>
    </row>
    <row r="68" spans="1:6" ht="39" customHeight="1" x14ac:dyDescent="0.25">
      <c r="A68" s="18"/>
      <c r="B68" s="10" t="s">
        <v>71</v>
      </c>
      <c r="C68" s="11" t="s">
        <v>57</v>
      </c>
      <c r="D68" s="12">
        <v>1</v>
      </c>
      <c r="E68" s="13">
        <v>0</v>
      </c>
      <c r="F68" s="13">
        <f t="shared" si="0"/>
        <v>0</v>
      </c>
    </row>
    <row r="69" spans="1:6" ht="51" customHeight="1" x14ac:dyDescent="0.25">
      <c r="A69" s="18"/>
      <c r="B69" s="10" t="s">
        <v>72</v>
      </c>
      <c r="C69" s="11" t="s">
        <v>57</v>
      </c>
      <c r="D69" s="12">
        <v>3</v>
      </c>
      <c r="E69" s="13">
        <v>0</v>
      </c>
      <c r="F69" s="13">
        <f t="shared" si="0"/>
        <v>0</v>
      </c>
    </row>
    <row r="70" spans="1:6" ht="51" customHeight="1" x14ac:dyDescent="0.25">
      <c r="A70" s="18"/>
      <c r="B70" s="10" t="s">
        <v>73</v>
      </c>
      <c r="C70" s="11" t="s">
        <v>57</v>
      </c>
      <c r="D70" s="12">
        <v>3</v>
      </c>
      <c r="E70" s="13">
        <v>0</v>
      </c>
      <c r="F70" s="13">
        <f t="shared" si="0"/>
        <v>0</v>
      </c>
    </row>
    <row r="71" spans="1:6" ht="39" customHeight="1" x14ac:dyDescent="0.25">
      <c r="A71" s="18"/>
      <c r="B71" s="10" t="s">
        <v>74</v>
      </c>
      <c r="C71" s="11" t="s">
        <v>57</v>
      </c>
      <c r="D71" s="12">
        <v>6</v>
      </c>
      <c r="E71" s="13">
        <v>0</v>
      </c>
      <c r="F71" s="13">
        <f t="shared" si="0"/>
        <v>0</v>
      </c>
    </row>
    <row r="72" spans="1:6" ht="39" customHeight="1" x14ac:dyDescent="0.25">
      <c r="A72" s="18"/>
      <c r="B72" s="10" t="s">
        <v>75</v>
      </c>
      <c r="C72" s="11" t="s">
        <v>57</v>
      </c>
      <c r="D72" s="12">
        <v>6</v>
      </c>
      <c r="E72" s="13">
        <v>0</v>
      </c>
      <c r="F72" s="13">
        <f t="shared" si="0"/>
        <v>0</v>
      </c>
    </row>
    <row r="73" spans="1:6" x14ac:dyDescent="0.25">
      <c r="C73" s="11" t="s">
        <v>50</v>
      </c>
      <c r="D73" s="12">
        <v>1</v>
      </c>
      <c r="E73" s="20">
        <f>SUM(F58:F72)</f>
        <v>0</v>
      </c>
      <c r="F73" s="20">
        <f>D73*E73</f>
        <v>0</v>
      </c>
    </row>
    <row r="75" spans="1:6" x14ac:dyDescent="0.25">
      <c r="B75" s="14" t="str">
        <f>(A49&amp;" "&amp;B49&amp;" - UKUPNO")</f>
        <v>2. INFORMATIČKA MREŽA - UKUPNO</v>
      </c>
      <c r="F75" s="15">
        <f>SUM(F56,F73)</f>
        <v>0</v>
      </c>
    </row>
    <row r="77" spans="1:6" x14ac:dyDescent="0.25">
      <c r="A77" s="6" t="s">
        <v>10</v>
      </c>
      <c r="B77" s="7" t="s">
        <v>76</v>
      </c>
      <c r="C77" s="8"/>
      <c r="D77" s="8"/>
      <c r="E77" s="8"/>
      <c r="F77" s="8"/>
    </row>
    <row r="78" spans="1:6" ht="51" customHeight="1" x14ac:dyDescent="0.25">
      <c r="B78" s="28" t="s">
        <v>77</v>
      </c>
      <c r="C78" s="28"/>
      <c r="D78" s="28"/>
      <c r="E78" s="28"/>
      <c r="F78" s="28"/>
    </row>
    <row r="80" spans="1:6" ht="27" customHeight="1" x14ac:dyDescent="0.25">
      <c r="A80" s="9" t="str">
        <f>A$77&amp;COUNTIF(B$80:B80,"*")&amp;"."</f>
        <v>3.1.</v>
      </c>
      <c r="B80" s="10" t="s">
        <v>78</v>
      </c>
      <c r="C80" s="11" t="s">
        <v>79</v>
      </c>
      <c r="D80" s="12">
        <v>155</v>
      </c>
      <c r="E80" s="13">
        <v>0</v>
      </c>
      <c r="F80" s="13">
        <f t="shared" ref="F80:F87" si="1">ROUND((D80*E80),2)</f>
        <v>0</v>
      </c>
    </row>
    <row r="81" spans="1:6" ht="27" customHeight="1" x14ac:dyDescent="0.25">
      <c r="A81" s="9" t="str">
        <f>A$77&amp;COUNTIF(B$80:B81,"*")&amp;"."</f>
        <v>3.2.</v>
      </c>
      <c r="B81" s="10" t="s">
        <v>80</v>
      </c>
      <c r="C81" s="11" t="s">
        <v>79</v>
      </c>
      <c r="D81" s="12">
        <v>24</v>
      </c>
      <c r="E81" s="13">
        <v>0</v>
      </c>
      <c r="F81" s="13">
        <f t="shared" si="1"/>
        <v>0</v>
      </c>
    </row>
    <row r="82" spans="1:6" ht="39" customHeight="1" x14ac:dyDescent="0.25">
      <c r="A82" s="9" t="str">
        <f>A$77&amp;COUNTIF(B$80:B82,"*")&amp;"."</f>
        <v>3.3.</v>
      </c>
      <c r="B82" s="10" t="s">
        <v>81</v>
      </c>
      <c r="C82" s="11" t="s">
        <v>79</v>
      </c>
      <c r="D82" s="12">
        <v>119</v>
      </c>
      <c r="E82" s="13">
        <v>0</v>
      </c>
      <c r="F82" s="13">
        <f t="shared" si="1"/>
        <v>0</v>
      </c>
    </row>
    <row r="83" spans="1:6" ht="15" customHeight="1" x14ac:dyDescent="0.25">
      <c r="A83" s="9" t="str">
        <f>A$77&amp;COUNTIF(B$80:B83,"*")&amp;"."</f>
        <v>3.4.</v>
      </c>
      <c r="B83" s="10" t="s">
        <v>82</v>
      </c>
      <c r="C83" s="11" t="s">
        <v>79</v>
      </c>
      <c r="D83" s="12">
        <v>2326</v>
      </c>
      <c r="E83" s="13">
        <v>0</v>
      </c>
      <c r="F83" s="13">
        <f t="shared" si="1"/>
        <v>0</v>
      </c>
    </row>
    <row r="84" spans="1:6" ht="15" customHeight="1" x14ac:dyDescent="0.25">
      <c r="A84" s="9" t="str">
        <f>A$77&amp;COUNTIF(B$80:B84,"*")&amp;"."</f>
        <v>3.5.</v>
      </c>
      <c r="B84" s="10" t="s">
        <v>83</v>
      </c>
      <c r="C84" s="11" t="s">
        <v>79</v>
      </c>
      <c r="D84" s="12">
        <v>30</v>
      </c>
      <c r="E84" s="13">
        <v>0</v>
      </c>
      <c r="F84" s="13">
        <f t="shared" si="1"/>
        <v>0</v>
      </c>
    </row>
    <row r="85" spans="1:6" ht="15" customHeight="1" x14ac:dyDescent="0.25">
      <c r="A85" s="9" t="str">
        <f>A$77&amp;COUNTIF(B$80:B85,"*")&amp;"."</f>
        <v>3.6.</v>
      </c>
      <c r="B85" s="10" t="s">
        <v>68</v>
      </c>
      <c r="C85" s="11" t="s">
        <v>57</v>
      </c>
      <c r="D85" s="12">
        <v>101</v>
      </c>
      <c r="E85" s="13">
        <v>0</v>
      </c>
      <c r="F85" s="13">
        <f t="shared" si="1"/>
        <v>0</v>
      </c>
    </row>
    <row r="86" spans="1:6" ht="27" customHeight="1" x14ac:dyDescent="0.25">
      <c r="A86" s="9" t="str">
        <f>A$77&amp;COUNTIF(B$80:B86,"*")&amp;"."</f>
        <v>3.7.</v>
      </c>
      <c r="B86" s="10" t="s">
        <v>84</v>
      </c>
      <c r="C86" s="11" t="s">
        <v>50</v>
      </c>
      <c r="D86" s="12">
        <v>31</v>
      </c>
      <c r="E86" s="13">
        <v>0</v>
      </c>
      <c r="F86" s="13">
        <f t="shared" si="1"/>
        <v>0</v>
      </c>
    </row>
    <row r="87" spans="1:6" ht="27" customHeight="1" x14ac:dyDescent="0.25">
      <c r="A87" s="9" t="str">
        <f>A$77&amp;COUNTIF(B$80:B87,"*")&amp;"."</f>
        <v>3.8.</v>
      </c>
      <c r="B87" s="10" t="s">
        <v>85</v>
      </c>
      <c r="C87" s="11" t="s">
        <v>50</v>
      </c>
      <c r="D87" s="12">
        <v>31</v>
      </c>
      <c r="E87" s="13">
        <v>0</v>
      </c>
      <c r="F87" s="13">
        <f t="shared" si="1"/>
        <v>0</v>
      </c>
    </row>
    <row r="89" spans="1:6" x14ac:dyDescent="0.25">
      <c r="B89" s="14" t="str">
        <f>(A77&amp;" "&amp;B77&amp;" - UKUPNO")</f>
        <v>3. STRUKTURNO KABLIRANJE - UKUPNO</v>
      </c>
      <c r="F89" s="15">
        <f>SUM(F80:F87)</f>
        <v>0</v>
      </c>
    </row>
    <row r="91" spans="1:6" x14ac:dyDescent="0.25">
      <c r="A91" s="6" t="s">
        <v>22</v>
      </c>
      <c r="B91" s="7" t="s">
        <v>86</v>
      </c>
      <c r="C91" s="8"/>
      <c r="D91" s="8"/>
      <c r="E91" s="8"/>
      <c r="F91" s="8"/>
    </row>
    <row r="93" spans="1:6" ht="39" customHeight="1" x14ac:dyDescent="0.25">
      <c r="A93" s="9" t="str">
        <f>A$91&amp;COUNTIF(B$93:B93,"*")&amp;"."</f>
        <v>4.1.</v>
      </c>
      <c r="B93" s="10" t="s">
        <v>87</v>
      </c>
      <c r="C93" s="11" t="s">
        <v>50</v>
      </c>
      <c r="D93" s="12">
        <v>10</v>
      </c>
      <c r="E93" s="13">
        <v>0</v>
      </c>
      <c r="F93" s="13">
        <f>ROUND((D93*E93),2)</f>
        <v>0</v>
      </c>
    </row>
    <row r="94" spans="1:6" ht="39" customHeight="1" x14ac:dyDescent="0.25">
      <c r="A94" s="9" t="str">
        <f>A$91&amp;COUNTIF(B$93:B94,"*")&amp;"."</f>
        <v>4.2.</v>
      </c>
      <c r="B94" s="10" t="s">
        <v>88</v>
      </c>
      <c r="C94" s="11" t="s">
        <v>50</v>
      </c>
      <c r="D94" s="12">
        <v>4</v>
      </c>
      <c r="E94" s="13">
        <v>0</v>
      </c>
      <c r="F94" s="13">
        <f>ROUND((D94*E94),2)</f>
        <v>0</v>
      </c>
    </row>
    <row r="96" spans="1:6" x14ac:dyDescent="0.25">
      <c r="B96" s="14" t="str">
        <f>(A91&amp;" "&amp;B91&amp;" - UKUPNO")</f>
        <v>4. GRAĐEVINSKI RADOVI - UKUPNO</v>
      </c>
      <c r="F96" s="15">
        <f>SUM(F93:F94)</f>
        <v>0</v>
      </c>
    </row>
    <row r="98" spans="1:6" x14ac:dyDescent="0.25">
      <c r="A98" s="6" t="s">
        <v>24</v>
      </c>
      <c r="B98" s="7" t="s">
        <v>89</v>
      </c>
      <c r="C98" s="8"/>
      <c r="D98" s="8"/>
      <c r="E98" s="8"/>
      <c r="F98" s="8"/>
    </row>
    <row r="100" spans="1:6" ht="75" customHeight="1" x14ac:dyDescent="0.25">
      <c r="A100" s="9" t="str">
        <f>A$98&amp;COUNTIF(B$100:B100,"*")&amp;"."</f>
        <v>5.1.</v>
      </c>
      <c r="B100" s="10" t="s">
        <v>90</v>
      </c>
      <c r="C100" s="11" t="s">
        <v>50</v>
      </c>
      <c r="D100" s="12">
        <f>D65</f>
        <v>101</v>
      </c>
      <c r="E100" s="13">
        <v>0</v>
      </c>
      <c r="F100" s="13">
        <f>ROUND((D100*E100),2)</f>
        <v>0</v>
      </c>
    </row>
    <row r="101" spans="1:6" ht="147" customHeight="1" x14ac:dyDescent="0.25">
      <c r="A101" s="9" t="str">
        <f>A$98&amp;COUNTIF(B$100:B101,"*")&amp;"."</f>
        <v>5.2.</v>
      </c>
      <c r="B101" s="10" t="s">
        <v>91</v>
      </c>
      <c r="C101" s="11" t="s">
        <v>50</v>
      </c>
      <c r="D101" s="12">
        <v>1</v>
      </c>
      <c r="E101" s="13">
        <v>0</v>
      </c>
      <c r="F101" s="13">
        <f>ROUND((D101*E101),2)</f>
        <v>0</v>
      </c>
    </row>
    <row r="102" spans="1:6" ht="27" customHeight="1" x14ac:dyDescent="0.25">
      <c r="A102" s="9" t="str">
        <f>A$98&amp;COUNTIF(B$100:B102,"*")&amp;"."</f>
        <v>5.3.</v>
      </c>
      <c r="B102" s="10" t="s">
        <v>92</v>
      </c>
      <c r="C102" s="11" t="s">
        <v>50</v>
      </c>
      <c r="D102" s="12">
        <v>1</v>
      </c>
      <c r="E102" s="13">
        <v>0</v>
      </c>
      <c r="F102" s="13">
        <f>ROUND((D102*E102),2)</f>
        <v>0</v>
      </c>
    </row>
    <row r="103" spans="1:6" ht="15" customHeight="1" x14ac:dyDescent="0.25">
      <c r="A103" s="9" t="str">
        <f>A$98&amp;COUNTIF(B$100:B103,"*")&amp;"."</f>
        <v>5.4.</v>
      </c>
      <c r="B103" s="10" t="s">
        <v>93</v>
      </c>
      <c r="C103" s="11" t="s">
        <v>50</v>
      </c>
      <c r="D103" s="12">
        <v>1</v>
      </c>
      <c r="E103" s="13">
        <v>0</v>
      </c>
      <c r="F103" s="13">
        <f>ROUND((D103*E103),2)</f>
        <v>0</v>
      </c>
    </row>
    <row r="104" spans="1:6" x14ac:dyDescent="0.25">
      <c r="B104" s="14" t="str">
        <f>(A98&amp;" "&amp;B98&amp;" - UKUPNO")</f>
        <v>5. OSTALO - UKUPNO</v>
      </c>
      <c r="F104" s="15">
        <f>SUM(F100:F103)</f>
        <v>0</v>
      </c>
    </row>
    <row r="107" spans="1:6" x14ac:dyDescent="0.25">
      <c r="B107" s="17" t="s">
        <v>94</v>
      </c>
    </row>
    <row r="109" spans="1:6" x14ac:dyDescent="0.25">
      <c r="A109" s="21" t="str">
        <f>A43</f>
        <v>1.</v>
      </c>
      <c r="B109" s="22" t="str">
        <f>B43</f>
        <v>DEMONTAŽA</v>
      </c>
      <c r="F109" s="13">
        <f>F47</f>
        <v>0</v>
      </c>
    </row>
    <row r="110" spans="1:6" x14ac:dyDescent="0.25">
      <c r="A110" s="21" t="str">
        <f>A49</f>
        <v>2.</v>
      </c>
      <c r="B110" s="22" t="str">
        <f>B49</f>
        <v>INFORMATIČKA MREŽA</v>
      </c>
      <c r="F110" s="13">
        <f>F75</f>
        <v>0</v>
      </c>
    </row>
    <row r="111" spans="1:6" x14ac:dyDescent="0.25">
      <c r="A111" s="21" t="str">
        <f>A77</f>
        <v>3.</v>
      </c>
      <c r="B111" s="22" t="str">
        <f>B77</f>
        <v>STRUKTURNO KABLIRANJE</v>
      </c>
      <c r="F111" s="13">
        <f>F89</f>
        <v>0</v>
      </c>
    </row>
    <row r="112" spans="1:6" x14ac:dyDescent="0.25">
      <c r="A112" s="21" t="str">
        <f>A91</f>
        <v>4.</v>
      </c>
      <c r="B112" s="22" t="str">
        <f>B91</f>
        <v>GRAĐEVINSKI RADOVI</v>
      </c>
      <c r="F112" s="13">
        <f>F96</f>
        <v>0</v>
      </c>
    </row>
    <row r="113" spans="1:6" x14ac:dyDescent="0.25">
      <c r="A113" s="21" t="str">
        <f>A98</f>
        <v>5.</v>
      </c>
      <c r="B113" s="22" t="str">
        <f>B98</f>
        <v>OSTALO</v>
      </c>
      <c r="F113" s="13">
        <f>F104</f>
        <v>0</v>
      </c>
    </row>
    <row r="116" spans="1:6" x14ac:dyDescent="0.25">
      <c r="B116" s="7" t="s">
        <v>95</v>
      </c>
      <c r="F116" s="15">
        <f>SUM(F109:F113)</f>
        <v>0</v>
      </c>
    </row>
    <row r="117" spans="1:6" x14ac:dyDescent="0.25">
      <c r="B117" s="17" t="s">
        <v>96</v>
      </c>
      <c r="F117" s="20">
        <f>ROUND((F116*0.25),2)</f>
        <v>0</v>
      </c>
    </row>
    <row r="118" spans="1:6" x14ac:dyDescent="0.25">
      <c r="B118" s="7" t="s">
        <v>97</v>
      </c>
      <c r="F118" s="15">
        <f>F116+F117</f>
        <v>0</v>
      </c>
    </row>
  </sheetData>
  <mergeCells count="29">
    <mergeCell ref="B40:F40"/>
    <mergeCell ref="B41:F41"/>
    <mergeCell ref="B50:F50"/>
    <mergeCell ref="B78:F78"/>
    <mergeCell ref="B33:F33"/>
    <mergeCell ref="B34:F34"/>
    <mergeCell ref="B35:F35"/>
    <mergeCell ref="B38:F38"/>
    <mergeCell ref="B39:F39"/>
    <mergeCell ref="B28:F28"/>
    <mergeCell ref="B29:F29"/>
    <mergeCell ref="B30:F30"/>
    <mergeCell ref="B31:F31"/>
    <mergeCell ref="B32:F32"/>
    <mergeCell ref="B23:F23"/>
    <mergeCell ref="B24:F24"/>
    <mergeCell ref="B25:F25"/>
    <mergeCell ref="B26:F26"/>
    <mergeCell ref="B27:F27"/>
    <mergeCell ref="B18:F18"/>
    <mergeCell ref="B19:F19"/>
    <mergeCell ref="B20:F20"/>
    <mergeCell ref="B21:F21"/>
    <mergeCell ref="B22:F22"/>
    <mergeCell ref="A1:F1"/>
    <mergeCell ref="A11:F11"/>
    <mergeCell ref="B15:F15"/>
    <mergeCell ref="B16:F16"/>
    <mergeCell ref="B17:F17"/>
  </mergeCells>
  <pageMargins left="0.75" right="0.75" top="1" bottom="1" header="0.511811023622047" footer="0.511811023622047"/>
  <pageSetup paperSize="9" fitToHeight="0"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118"/>
  <sheetViews>
    <sheetView showGridLines="0" topLeftCell="A3" zoomScaleNormal="100" workbookViewId="0">
      <selection activeCell="B19" sqref="B19:F19"/>
    </sheetView>
  </sheetViews>
  <sheetFormatPr defaultColWidth="8.7109375" defaultRowHeight="15" x14ac:dyDescent="0.25"/>
  <cols>
    <col min="1" max="1" width="10.7109375" customWidth="1"/>
    <col min="2" max="2" width="47" customWidth="1"/>
    <col min="3" max="3" width="9.7109375" customWidth="1"/>
    <col min="4" max="4" width="10" customWidth="1"/>
    <col min="5" max="5" width="11.7109375" customWidth="1"/>
    <col min="6" max="6" width="14" customWidth="1"/>
  </cols>
  <sheetData>
    <row r="1" spans="1:6" ht="16.5" customHeight="1" x14ac:dyDescent="0.25">
      <c r="A1" s="23" t="s">
        <v>0</v>
      </c>
      <c r="B1" s="23"/>
      <c r="C1" s="23"/>
      <c r="D1" s="23"/>
      <c r="E1" s="23"/>
      <c r="F1" s="23"/>
    </row>
    <row r="3" spans="1:6" x14ac:dyDescent="0.25">
      <c r="A3" s="1" t="s">
        <v>1</v>
      </c>
    </row>
    <row r="5" spans="1:6" x14ac:dyDescent="0.25">
      <c r="A5" s="1" t="s">
        <v>100</v>
      </c>
    </row>
    <row r="7" spans="1:6" x14ac:dyDescent="0.25">
      <c r="A7" s="1" t="s">
        <v>101</v>
      </c>
    </row>
    <row r="9" spans="1:6" x14ac:dyDescent="0.25">
      <c r="A9" s="1" t="s">
        <v>2</v>
      </c>
    </row>
    <row r="11" spans="1:6" ht="17.25" customHeight="1" x14ac:dyDescent="0.25">
      <c r="A11" s="24" t="s">
        <v>3</v>
      </c>
      <c r="B11" s="24"/>
      <c r="C11" s="24"/>
      <c r="D11" s="24"/>
      <c r="E11" s="24"/>
      <c r="F11" s="24"/>
    </row>
    <row r="13" spans="1:6" x14ac:dyDescent="0.25">
      <c r="A13" s="2" t="s">
        <v>4</v>
      </c>
      <c r="B13" s="3" t="s">
        <v>99</v>
      </c>
    </row>
    <row r="15" spans="1:6" ht="27" customHeight="1" x14ac:dyDescent="0.25">
      <c r="A15" s="4" t="s">
        <v>6</v>
      </c>
      <c r="B15" s="25" t="s">
        <v>7</v>
      </c>
      <c r="C15" s="25"/>
      <c r="D15" s="25"/>
      <c r="E15" s="25"/>
      <c r="F15" s="25"/>
    </row>
    <row r="16" spans="1:6" ht="27" customHeight="1" x14ac:dyDescent="0.25">
      <c r="A16" s="4" t="s">
        <v>8</v>
      </c>
      <c r="B16" s="25" t="s">
        <v>9</v>
      </c>
      <c r="C16" s="25"/>
      <c r="D16" s="25"/>
      <c r="E16" s="25"/>
      <c r="F16" s="25"/>
    </row>
    <row r="17" spans="1:6" ht="39" customHeight="1" x14ac:dyDescent="0.25">
      <c r="A17" s="4" t="s">
        <v>10</v>
      </c>
      <c r="B17" s="25" t="s">
        <v>11</v>
      </c>
      <c r="C17" s="25"/>
      <c r="D17" s="25"/>
      <c r="E17" s="25"/>
      <c r="F17" s="25"/>
    </row>
    <row r="18" spans="1:6" ht="15" customHeight="1" x14ac:dyDescent="0.25">
      <c r="B18" s="25" t="s">
        <v>12</v>
      </c>
      <c r="C18" s="25"/>
      <c r="D18" s="25"/>
      <c r="E18" s="25"/>
      <c r="F18" s="25"/>
    </row>
    <row r="19" spans="1:6" ht="39" customHeight="1" x14ac:dyDescent="0.25">
      <c r="B19" s="25" t="s">
        <v>13</v>
      </c>
      <c r="C19" s="25"/>
      <c r="D19" s="25"/>
      <c r="E19" s="25"/>
      <c r="F19" s="25"/>
    </row>
    <row r="20" spans="1:6" ht="15" customHeight="1" x14ac:dyDescent="0.25">
      <c r="B20" s="25" t="s">
        <v>14</v>
      </c>
      <c r="C20" s="25"/>
      <c r="D20" s="25"/>
      <c r="E20" s="25"/>
      <c r="F20" s="25"/>
    </row>
    <row r="21" spans="1:6" ht="63" customHeight="1" x14ac:dyDescent="0.25">
      <c r="B21" s="25" t="s">
        <v>15</v>
      </c>
      <c r="C21" s="25"/>
      <c r="D21" s="25"/>
      <c r="E21" s="25"/>
      <c r="F21" s="25"/>
    </row>
    <row r="22" spans="1:6" ht="51" customHeight="1" x14ac:dyDescent="0.25">
      <c r="B22" s="25" t="s">
        <v>16</v>
      </c>
      <c r="C22" s="25"/>
      <c r="D22" s="25"/>
      <c r="E22" s="25"/>
      <c r="F22" s="25"/>
    </row>
    <row r="23" spans="1:6" ht="51" customHeight="1" x14ac:dyDescent="0.25">
      <c r="B23" s="25" t="s">
        <v>17</v>
      </c>
      <c r="C23" s="25"/>
      <c r="D23" s="25"/>
      <c r="E23" s="25"/>
      <c r="F23" s="25"/>
    </row>
    <row r="24" spans="1:6" ht="51" customHeight="1" x14ac:dyDescent="0.25">
      <c r="B24" s="25" t="s">
        <v>18</v>
      </c>
      <c r="C24" s="25"/>
      <c r="D24" s="25"/>
      <c r="E24" s="25"/>
      <c r="F24" s="25"/>
    </row>
    <row r="25" spans="1:6" ht="39" customHeight="1" x14ac:dyDescent="0.25">
      <c r="B25" s="25" t="s">
        <v>19</v>
      </c>
      <c r="C25" s="25"/>
      <c r="D25" s="25"/>
      <c r="E25" s="25"/>
      <c r="F25" s="25"/>
    </row>
    <row r="26" spans="1:6" ht="39" customHeight="1" x14ac:dyDescent="0.25">
      <c r="B26" s="25" t="s">
        <v>20</v>
      </c>
      <c r="C26" s="25"/>
      <c r="D26" s="25"/>
      <c r="E26" s="25"/>
      <c r="F26" s="25"/>
    </row>
    <row r="27" spans="1:6" ht="39" customHeight="1" x14ac:dyDescent="0.25">
      <c r="B27" s="25" t="s">
        <v>21</v>
      </c>
      <c r="C27" s="25"/>
      <c r="D27" s="25"/>
      <c r="E27" s="25"/>
      <c r="F27" s="25"/>
    </row>
    <row r="28" spans="1:6" ht="39" customHeight="1" x14ac:dyDescent="0.25">
      <c r="A28" s="4" t="s">
        <v>22</v>
      </c>
      <c r="B28" s="25" t="s">
        <v>23</v>
      </c>
      <c r="C28" s="25"/>
      <c r="D28" s="25"/>
      <c r="E28" s="25"/>
      <c r="F28" s="25"/>
    </row>
    <row r="29" spans="1:6" ht="27" customHeight="1" x14ac:dyDescent="0.25">
      <c r="A29" s="4" t="s">
        <v>24</v>
      </c>
      <c r="B29" s="25" t="s">
        <v>25</v>
      </c>
      <c r="C29" s="25"/>
      <c r="D29" s="25"/>
      <c r="E29" s="25"/>
      <c r="F29" s="25"/>
    </row>
    <row r="30" spans="1:6" ht="39" customHeight="1" x14ac:dyDescent="0.25">
      <c r="A30" s="4" t="s">
        <v>26</v>
      </c>
      <c r="B30" s="25" t="s">
        <v>27</v>
      </c>
      <c r="C30" s="25"/>
      <c r="D30" s="25"/>
      <c r="E30" s="25"/>
      <c r="F30" s="25"/>
    </row>
    <row r="31" spans="1:6" ht="51" customHeight="1" x14ac:dyDescent="0.25">
      <c r="A31" s="4" t="s">
        <v>28</v>
      </c>
      <c r="B31" s="25" t="s">
        <v>29</v>
      </c>
      <c r="C31" s="25"/>
      <c r="D31" s="25"/>
      <c r="E31" s="25"/>
      <c r="F31" s="25"/>
    </row>
    <row r="32" spans="1:6" ht="39" customHeight="1" x14ac:dyDescent="0.25">
      <c r="A32" s="4" t="s">
        <v>30</v>
      </c>
      <c r="B32" s="25" t="s">
        <v>31</v>
      </c>
      <c r="C32" s="25"/>
      <c r="D32" s="25"/>
      <c r="E32" s="25"/>
      <c r="F32" s="25"/>
    </row>
    <row r="33" spans="1:6" ht="27" customHeight="1" x14ac:dyDescent="0.25">
      <c r="A33" s="4" t="s">
        <v>32</v>
      </c>
      <c r="B33" s="25" t="s">
        <v>33</v>
      </c>
      <c r="C33" s="25"/>
      <c r="D33" s="25"/>
      <c r="E33" s="25"/>
      <c r="F33" s="25"/>
    </row>
    <row r="34" spans="1:6" ht="15" customHeight="1" x14ac:dyDescent="0.25">
      <c r="A34" s="4" t="s">
        <v>34</v>
      </c>
      <c r="B34" s="25" t="s">
        <v>35</v>
      </c>
      <c r="C34" s="25"/>
      <c r="D34" s="25"/>
      <c r="E34" s="25"/>
      <c r="F34" s="25"/>
    </row>
    <row r="35" spans="1:6" ht="39" customHeight="1" x14ac:dyDescent="0.25">
      <c r="A35" s="4" t="s">
        <v>36</v>
      </c>
      <c r="B35" s="25" t="s">
        <v>37</v>
      </c>
      <c r="C35" s="25"/>
      <c r="D35" s="25"/>
      <c r="E35" s="25"/>
      <c r="F35" s="25"/>
    </row>
    <row r="37" spans="1:6" ht="51" customHeight="1" x14ac:dyDescent="0.25">
      <c r="A37" s="5" t="s">
        <v>38</v>
      </c>
      <c r="B37" s="5" t="s">
        <v>39</v>
      </c>
      <c r="C37" s="5" t="s">
        <v>40</v>
      </c>
      <c r="D37" s="5" t="s">
        <v>41</v>
      </c>
      <c r="E37" s="5" t="s">
        <v>42</v>
      </c>
      <c r="F37" s="5" t="s">
        <v>43</v>
      </c>
    </row>
    <row r="38" spans="1:6" ht="12.75" customHeight="1" x14ac:dyDescent="0.25">
      <c r="B38" s="29" t="s">
        <v>44</v>
      </c>
      <c r="C38" s="29"/>
      <c r="D38" s="29"/>
      <c r="E38" s="29"/>
      <c r="F38" s="29"/>
    </row>
    <row r="39" spans="1:6" ht="51" customHeight="1" x14ac:dyDescent="0.25">
      <c r="B39" s="26" t="s">
        <v>45</v>
      </c>
      <c r="C39" s="26"/>
      <c r="D39" s="26"/>
      <c r="E39" s="26"/>
      <c r="F39" s="26"/>
    </row>
    <row r="40" spans="1:6" ht="27" customHeight="1" x14ac:dyDescent="0.25">
      <c r="B40" s="26" t="s">
        <v>46</v>
      </c>
      <c r="C40" s="26"/>
      <c r="D40" s="26"/>
      <c r="E40" s="26"/>
      <c r="F40" s="26"/>
    </row>
    <row r="41" spans="1:6" ht="144" customHeight="1" x14ac:dyDescent="0.25">
      <c r="B41" s="26" t="s">
        <v>47</v>
      </c>
      <c r="C41" s="26"/>
      <c r="D41" s="26"/>
      <c r="E41" s="26"/>
      <c r="F41" s="26"/>
    </row>
    <row r="43" spans="1:6" x14ac:dyDescent="0.25">
      <c r="A43" s="6" t="s">
        <v>6</v>
      </c>
      <c r="B43" s="7" t="s">
        <v>48</v>
      </c>
      <c r="C43" s="8"/>
      <c r="D43" s="8"/>
      <c r="E43" s="8"/>
      <c r="F43" s="8"/>
    </row>
    <row r="45" spans="1:6" ht="27" customHeight="1" x14ac:dyDescent="0.25">
      <c r="A45" s="9" t="str">
        <f>A$43&amp;COUNTIF(B$45:B45,"*")&amp;"."</f>
        <v>1.1.</v>
      </c>
      <c r="B45" s="10" t="s">
        <v>49</v>
      </c>
      <c r="C45" s="11" t="s">
        <v>50</v>
      </c>
      <c r="D45" s="12">
        <v>1</v>
      </c>
      <c r="E45" s="13">
        <v>0</v>
      </c>
      <c r="F45" s="13">
        <f>ROUND((D45*E45),2)</f>
        <v>0</v>
      </c>
    </row>
    <row r="47" spans="1:6" x14ac:dyDescent="0.25">
      <c r="B47" s="14" t="str">
        <f>(A43&amp;" "&amp;B43&amp;" - UKUPNO")</f>
        <v>1. DEMONTAŽA - UKUPNO</v>
      </c>
      <c r="F47" s="15">
        <f>SUM(F45:F45)</f>
        <v>0</v>
      </c>
    </row>
    <row r="49" spans="1:6" x14ac:dyDescent="0.25">
      <c r="A49" s="6" t="s">
        <v>8</v>
      </c>
      <c r="B49" s="7" t="s">
        <v>51</v>
      </c>
      <c r="C49" s="8"/>
      <c r="D49" s="8"/>
      <c r="E49" s="8"/>
      <c r="F49" s="8"/>
    </row>
    <row r="50" spans="1:6" ht="15" customHeight="1" x14ac:dyDescent="0.25">
      <c r="B50" s="27" t="s">
        <v>52</v>
      </c>
      <c r="C50" s="27"/>
      <c r="D50" s="27"/>
      <c r="E50" s="27"/>
      <c r="F50" s="27"/>
    </row>
    <row r="52" spans="1:6" x14ac:dyDescent="0.25">
      <c r="A52" s="9" t="s">
        <v>53</v>
      </c>
      <c r="B52" s="16" t="s">
        <v>54</v>
      </c>
    </row>
    <row r="53" spans="1:6" ht="12" customHeight="1" x14ac:dyDescent="0.25">
      <c r="B53" s="17" t="s">
        <v>55</v>
      </c>
    </row>
    <row r="54" spans="1:6" ht="27" customHeight="1" x14ac:dyDescent="0.25">
      <c r="A54" s="18"/>
      <c r="B54" s="10" t="s">
        <v>56</v>
      </c>
      <c r="C54" s="11" t="s">
        <v>57</v>
      </c>
      <c r="D54" s="12">
        <v>4</v>
      </c>
      <c r="E54" s="13">
        <v>0</v>
      </c>
      <c r="F54" s="13">
        <f>ROUND((D54*E54),2)</f>
        <v>0</v>
      </c>
    </row>
    <row r="55" spans="1:6" ht="39" customHeight="1" x14ac:dyDescent="0.25">
      <c r="A55" s="18"/>
      <c r="B55" s="10" t="s">
        <v>58</v>
      </c>
      <c r="C55" s="11" t="s">
        <v>57</v>
      </c>
      <c r="D55" s="12">
        <v>4</v>
      </c>
      <c r="E55" s="13">
        <v>0</v>
      </c>
      <c r="F55" s="13">
        <f>ROUND((D55*E55),2)</f>
        <v>0</v>
      </c>
    </row>
    <row r="56" spans="1:6" x14ac:dyDescent="0.25">
      <c r="B56" s="19" t="s">
        <v>59</v>
      </c>
      <c r="C56" s="11" t="s">
        <v>50</v>
      </c>
      <c r="D56" s="12">
        <v>1</v>
      </c>
      <c r="E56" s="20">
        <f>SUM(F54:F55)</f>
        <v>0</v>
      </c>
      <c r="F56" s="20">
        <f>ROUND((D56*E56),2)</f>
        <v>0</v>
      </c>
    </row>
    <row r="58" spans="1:6" x14ac:dyDescent="0.25">
      <c r="A58" s="9" t="s">
        <v>60</v>
      </c>
      <c r="B58" s="16" t="s">
        <v>61</v>
      </c>
    </row>
    <row r="59" spans="1:6" ht="27" customHeight="1" x14ac:dyDescent="0.25">
      <c r="A59" s="18"/>
      <c r="B59" s="10" t="s">
        <v>62</v>
      </c>
      <c r="C59" s="11" t="s">
        <v>57</v>
      </c>
      <c r="D59" s="12">
        <v>2</v>
      </c>
      <c r="E59" s="13">
        <v>0</v>
      </c>
      <c r="F59" s="13">
        <f t="shared" ref="F59:F72" si="0">ROUND((D59*E59),2)</f>
        <v>0</v>
      </c>
    </row>
    <row r="60" spans="1:6" ht="27" customHeight="1" x14ac:dyDescent="0.25">
      <c r="A60" s="18"/>
      <c r="B60" s="10" t="s">
        <v>63</v>
      </c>
      <c r="C60" s="11" t="s">
        <v>57</v>
      </c>
      <c r="D60" s="12">
        <v>4</v>
      </c>
      <c r="E60" s="13">
        <v>0</v>
      </c>
      <c r="F60" s="13">
        <f t="shared" si="0"/>
        <v>0</v>
      </c>
    </row>
    <row r="61" spans="1:6" ht="15" customHeight="1" x14ac:dyDescent="0.25">
      <c r="A61" s="18"/>
      <c r="B61" s="10" t="s">
        <v>64</v>
      </c>
      <c r="C61" s="11" t="s">
        <v>57</v>
      </c>
      <c r="D61" s="12">
        <v>10</v>
      </c>
      <c r="E61" s="13">
        <v>0</v>
      </c>
      <c r="F61" s="13">
        <f t="shared" si="0"/>
        <v>0</v>
      </c>
    </row>
    <row r="62" spans="1:6" ht="27" customHeight="1" x14ac:dyDescent="0.25">
      <c r="A62" s="18"/>
      <c r="B62" s="10" t="s">
        <v>65</v>
      </c>
      <c r="C62" s="11" t="s">
        <v>57</v>
      </c>
      <c r="D62" s="12">
        <v>2</v>
      </c>
      <c r="E62" s="13">
        <v>0</v>
      </c>
      <c r="F62" s="13">
        <f t="shared" si="0"/>
        <v>0</v>
      </c>
    </row>
    <row r="63" spans="1:6" ht="15" customHeight="1" x14ac:dyDescent="0.25">
      <c r="A63" s="18"/>
      <c r="B63" s="10" t="s">
        <v>66</v>
      </c>
      <c r="C63" s="11" t="s">
        <v>57</v>
      </c>
      <c r="D63" s="12">
        <v>54</v>
      </c>
      <c r="E63" s="13">
        <v>0</v>
      </c>
      <c r="F63" s="13">
        <f t="shared" si="0"/>
        <v>0</v>
      </c>
    </row>
    <row r="64" spans="1:6" ht="15" customHeight="1" x14ac:dyDescent="0.25">
      <c r="A64" s="18"/>
      <c r="B64" s="10" t="s">
        <v>67</v>
      </c>
      <c r="C64" s="11" t="s">
        <v>57</v>
      </c>
      <c r="D64" s="12">
        <v>58</v>
      </c>
      <c r="E64" s="13">
        <v>0</v>
      </c>
      <c r="F64" s="13">
        <f t="shared" si="0"/>
        <v>0</v>
      </c>
    </row>
    <row r="65" spans="1:6" ht="15" customHeight="1" x14ac:dyDescent="0.25">
      <c r="A65" s="18"/>
      <c r="B65" s="10" t="s">
        <v>68</v>
      </c>
      <c r="C65" s="11" t="s">
        <v>57</v>
      </c>
      <c r="D65" s="12">
        <v>58</v>
      </c>
      <c r="E65" s="13">
        <v>0</v>
      </c>
      <c r="F65" s="13">
        <f t="shared" si="0"/>
        <v>0</v>
      </c>
    </row>
    <row r="66" spans="1:6" ht="51" customHeight="1" x14ac:dyDescent="0.25">
      <c r="A66" s="18"/>
      <c r="B66" s="10" t="s">
        <v>69</v>
      </c>
      <c r="C66" s="11" t="s">
        <v>50</v>
      </c>
      <c r="D66" s="12">
        <v>1</v>
      </c>
      <c r="E66" s="13">
        <v>0</v>
      </c>
      <c r="F66" s="13">
        <f t="shared" si="0"/>
        <v>0</v>
      </c>
    </row>
    <row r="67" spans="1:6" ht="51" customHeight="1" x14ac:dyDescent="0.25">
      <c r="A67" s="18"/>
      <c r="B67" s="10" t="s">
        <v>70</v>
      </c>
      <c r="C67" s="11" t="s">
        <v>57</v>
      </c>
      <c r="D67" s="12">
        <v>1</v>
      </c>
      <c r="E67" s="13">
        <v>0</v>
      </c>
      <c r="F67" s="13">
        <f t="shared" si="0"/>
        <v>0</v>
      </c>
    </row>
    <row r="68" spans="1:6" ht="39" customHeight="1" x14ac:dyDescent="0.25">
      <c r="A68" s="18"/>
      <c r="B68" s="10" t="s">
        <v>71</v>
      </c>
      <c r="C68" s="11" t="s">
        <v>57</v>
      </c>
      <c r="D68" s="12">
        <v>1</v>
      </c>
      <c r="E68" s="13">
        <v>0</v>
      </c>
      <c r="F68" s="13">
        <f t="shared" si="0"/>
        <v>0</v>
      </c>
    </row>
    <row r="69" spans="1:6" ht="51" customHeight="1" x14ac:dyDescent="0.25">
      <c r="A69" s="18"/>
      <c r="B69" s="10" t="s">
        <v>72</v>
      </c>
      <c r="C69" s="11" t="s">
        <v>57</v>
      </c>
      <c r="D69" s="12">
        <v>2</v>
      </c>
      <c r="E69" s="13">
        <v>0</v>
      </c>
      <c r="F69" s="13">
        <f t="shared" si="0"/>
        <v>0</v>
      </c>
    </row>
    <row r="70" spans="1:6" ht="51" customHeight="1" x14ac:dyDescent="0.25">
      <c r="A70" s="18"/>
      <c r="B70" s="10" t="s">
        <v>73</v>
      </c>
      <c r="C70" s="11" t="s">
        <v>57</v>
      </c>
      <c r="D70" s="12">
        <v>2</v>
      </c>
      <c r="E70" s="13">
        <v>0</v>
      </c>
      <c r="F70" s="13">
        <f t="shared" si="0"/>
        <v>0</v>
      </c>
    </row>
    <row r="71" spans="1:6" ht="39" customHeight="1" x14ac:dyDescent="0.25">
      <c r="A71" s="18"/>
      <c r="B71" s="10" t="s">
        <v>74</v>
      </c>
      <c r="C71" s="11" t="s">
        <v>57</v>
      </c>
      <c r="D71" s="12">
        <v>4</v>
      </c>
      <c r="E71" s="13">
        <v>0</v>
      </c>
      <c r="F71" s="13">
        <f t="shared" si="0"/>
        <v>0</v>
      </c>
    </row>
    <row r="72" spans="1:6" ht="39" customHeight="1" x14ac:dyDescent="0.25">
      <c r="A72" s="18"/>
      <c r="B72" s="10" t="s">
        <v>75</v>
      </c>
      <c r="C72" s="11" t="s">
        <v>57</v>
      </c>
      <c r="D72" s="12">
        <v>4</v>
      </c>
      <c r="E72" s="13">
        <v>0</v>
      </c>
      <c r="F72" s="13">
        <f t="shared" si="0"/>
        <v>0</v>
      </c>
    </row>
    <row r="73" spans="1:6" x14ac:dyDescent="0.25">
      <c r="C73" s="11" t="s">
        <v>50</v>
      </c>
      <c r="D73" s="12">
        <v>1</v>
      </c>
      <c r="E73" s="20">
        <f>SUM(F58:F72)</f>
        <v>0</v>
      </c>
      <c r="F73" s="20">
        <f>D73*E73</f>
        <v>0</v>
      </c>
    </row>
    <row r="75" spans="1:6" x14ac:dyDescent="0.25">
      <c r="B75" s="14" t="str">
        <f>(A49&amp;" "&amp;B49&amp;" - UKUPNO")</f>
        <v>2. INFORMATIČKA MREŽA - UKUPNO</v>
      </c>
      <c r="F75" s="15">
        <f>SUM(F56,F73)</f>
        <v>0</v>
      </c>
    </row>
    <row r="77" spans="1:6" x14ac:dyDescent="0.25">
      <c r="A77" s="6" t="s">
        <v>10</v>
      </c>
      <c r="B77" s="7" t="s">
        <v>76</v>
      </c>
      <c r="C77" s="8"/>
      <c r="D77" s="8"/>
      <c r="E77" s="8"/>
      <c r="F77" s="8"/>
    </row>
    <row r="78" spans="1:6" ht="51" customHeight="1" x14ac:dyDescent="0.25">
      <c r="B78" s="28" t="s">
        <v>77</v>
      </c>
      <c r="C78" s="28"/>
      <c r="D78" s="28"/>
      <c r="E78" s="28"/>
      <c r="F78" s="28"/>
    </row>
    <row r="80" spans="1:6" ht="27" customHeight="1" x14ac:dyDescent="0.25">
      <c r="A80" s="9" t="str">
        <f>A$77&amp;COUNTIF(B$80:B80,"*")&amp;"."</f>
        <v>3.1.</v>
      </c>
      <c r="B80" s="10" t="s">
        <v>78</v>
      </c>
      <c r="C80" s="11" t="s">
        <v>79</v>
      </c>
      <c r="D80" s="12">
        <v>90</v>
      </c>
      <c r="E80" s="13">
        <v>0</v>
      </c>
      <c r="F80" s="13">
        <f t="shared" ref="F80:F87" si="1">ROUND((D80*E80),2)</f>
        <v>0</v>
      </c>
    </row>
    <row r="81" spans="1:6" ht="27" customHeight="1" x14ac:dyDescent="0.25">
      <c r="A81" s="9" t="str">
        <f>A$77&amp;COUNTIF(B$80:B81,"*")&amp;"."</f>
        <v>3.2.</v>
      </c>
      <c r="B81" s="10" t="s">
        <v>80</v>
      </c>
      <c r="C81" s="11" t="s">
        <v>79</v>
      </c>
      <c r="D81" s="12">
        <v>20</v>
      </c>
      <c r="E81" s="13">
        <v>0</v>
      </c>
      <c r="F81" s="13">
        <f t="shared" si="1"/>
        <v>0</v>
      </c>
    </row>
    <row r="82" spans="1:6" ht="39" customHeight="1" x14ac:dyDescent="0.25">
      <c r="A82" s="9" t="str">
        <f>A$77&amp;COUNTIF(B$80:B82,"*")&amp;"."</f>
        <v>3.3.</v>
      </c>
      <c r="B82" s="10" t="s">
        <v>81</v>
      </c>
      <c r="C82" s="11" t="s">
        <v>79</v>
      </c>
      <c r="D82" s="12">
        <v>74</v>
      </c>
      <c r="E82" s="13">
        <v>0</v>
      </c>
      <c r="F82" s="13">
        <f t="shared" si="1"/>
        <v>0</v>
      </c>
    </row>
    <row r="83" spans="1:6" ht="15" customHeight="1" x14ac:dyDescent="0.25">
      <c r="A83" s="9" t="str">
        <f>A$77&amp;COUNTIF(B$80:B83,"*")&amp;"."</f>
        <v>3.4.</v>
      </c>
      <c r="B83" s="10" t="s">
        <v>82</v>
      </c>
      <c r="C83" s="11" t="s">
        <v>79</v>
      </c>
      <c r="D83" s="12">
        <v>1732</v>
      </c>
      <c r="E83" s="13">
        <v>0</v>
      </c>
      <c r="F83" s="13">
        <f t="shared" si="1"/>
        <v>0</v>
      </c>
    </row>
    <row r="84" spans="1:6" ht="15" customHeight="1" x14ac:dyDescent="0.25">
      <c r="A84" s="9" t="str">
        <f>A$77&amp;COUNTIF(B$80:B84,"*")&amp;"."</f>
        <v>3.5.</v>
      </c>
      <c r="B84" s="10" t="s">
        <v>83</v>
      </c>
      <c r="C84" s="11" t="s">
        <v>79</v>
      </c>
      <c r="D84" s="12">
        <v>20</v>
      </c>
      <c r="E84" s="13">
        <v>0</v>
      </c>
      <c r="F84" s="13">
        <f t="shared" si="1"/>
        <v>0</v>
      </c>
    </row>
    <row r="85" spans="1:6" ht="15" customHeight="1" x14ac:dyDescent="0.25">
      <c r="A85" s="9" t="str">
        <f>A$77&amp;COUNTIF(B$80:B85,"*")&amp;"."</f>
        <v>3.6.</v>
      </c>
      <c r="B85" s="10" t="s">
        <v>68</v>
      </c>
      <c r="C85" s="11" t="s">
        <v>57</v>
      </c>
      <c r="D85" s="12">
        <v>58</v>
      </c>
      <c r="E85" s="13">
        <v>0</v>
      </c>
      <c r="F85" s="13">
        <f t="shared" si="1"/>
        <v>0</v>
      </c>
    </row>
    <row r="86" spans="1:6" ht="27" customHeight="1" x14ac:dyDescent="0.25">
      <c r="A86" s="9" t="str">
        <f>A$77&amp;COUNTIF(B$80:B86,"*")&amp;"."</f>
        <v>3.7.</v>
      </c>
      <c r="B86" s="10" t="s">
        <v>84</v>
      </c>
      <c r="C86" s="11" t="s">
        <v>50</v>
      </c>
      <c r="D86" s="12">
        <v>18</v>
      </c>
      <c r="E86" s="13">
        <v>0</v>
      </c>
      <c r="F86" s="13">
        <f t="shared" si="1"/>
        <v>0</v>
      </c>
    </row>
    <row r="87" spans="1:6" ht="27" customHeight="1" x14ac:dyDescent="0.25">
      <c r="A87" s="9" t="str">
        <f>A$77&amp;COUNTIF(B$80:B87,"*")&amp;"."</f>
        <v>3.8.</v>
      </c>
      <c r="B87" s="10" t="s">
        <v>85</v>
      </c>
      <c r="C87" s="11" t="s">
        <v>50</v>
      </c>
      <c r="D87" s="12">
        <v>18</v>
      </c>
      <c r="E87" s="13">
        <v>0</v>
      </c>
      <c r="F87" s="13">
        <f t="shared" si="1"/>
        <v>0</v>
      </c>
    </row>
    <row r="89" spans="1:6" x14ac:dyDescent="0.25">
      <c r="B89" s="14" t="str">
        <f>(A77&amp;" "&amp;B77&amp;" - UKUPNO")</f>
        <v>3. STRUKTURNO KABLIRANJE - UKUPNO</v>
      </c>
      <c r="F89" s="15">
        <f>SUM(F80:F87)</f>
        <v>0</v>
      </c>
    </row>
    <row r="91" spans="1:6" x14ac:dyDescent="0.25">
      <c r="A91" s="6" t="s">
        <v>22</v>
      </c>
      <c r="B91" s="7" t="s">
        <v>86</v>
      </c>
      <c r="C91" s="8"/>
      <c r="D91" s="8"/>
      <c r="E91" s="8"/>
      <c r="F91" s="8"/>
    </row>
    <row r="93" spans="1:6" ht="39" customHeight="1" x14ac:dyDescent="0.25">
      <c r="A93" s="9" t="str">
        <f>A$91&amp;COUNTIF(B$93:B93,"*")&amp;"."</f>
        <v>4.1.</v>
      </c>
      <c r="B93" s="10" t="s">
        <v>87</v>
      </c>
      <c r="C93" s="11" t="s">
        <v>50</v>
      </c>
      <c r="D93" s="12">
        <v>8</v>
      </c>
      <c r="E93" s="13">
        <v>0</v>
      </c>
      <c r="F93" s="13">
        <f>ROUND((D93*E93),2)</f>
        <v>0</v>
      </c>
    </row>
    <row r="94" spans="1:6" ht="39" customHeight="1" x14ac:dyDescent="0.25">
      <c r="A94" s="9" t="str">
        <f>A$91&amp;COUNTIF(B$93:B94,"*")&amp;"."</f>
        <v>4.2.</v>
      </c>
      <c r="B94" s="10" t="s">
        <v>88</v>
      </c>
      <c r="C94" s="11" t="s">
        <v>50</v>
      </c>
      <c r="D94" s="12">
        <v>2</v>
      </c>
      <c r="E94" s="13">
        <v>0</v>
      </c>
      <c r="F94" s="13">
        <f>ROUND((D94*E94),2)</f>
        <v>0</v>
      </c>
    </row>
    <row r="96" spans="1:6" x14ac:dyDescent="0.25">
      <c r="B96" s="14" t="str">
        <f>(A91&amp;" "&amp;B91&amp;" - UKUPNO")</f>
        <v>4. GRAĐEVINSKI RADOVI - UKUPNO</v>
      </c>
      <c r="F96" s="15">
        <f>SUM(F93:F94)</f>
        <v>0</v>
      </c>
    </row>
    <row r="98" spans="1:6" x14ac:dyDescent="0.25">
      <c r="A98" s="6" t="s">
        <v>24</v>
      </c>
      <c r="B98" s="7" t="s">
        <v>89</v>
      </c>
      <c r="C98" s="8"/>
      <c r="D98" s="8"/>
      <c r="E98" s="8"/>
      <c r="F98" s="8"/>
    </row>
    <row r="100" spans="1:6" ht="75" customHeight="1" x14ac:dyDescent="0.25">
      <c r="A100" s="9" t="str">
        <f>A$98&amp;COUNTIF(B$100:B100,"*")&amp;"."</f>
        <v>5.1.</v>
      </c>
      <c r="B100" s="10" t="s">
        <v>90</v>
      </c>
      <c r="C100" s="11" t="s">
        <v>50</v>
      </c>
      <c r="D100" s="12">
        <f>D65</f>
        <v>58</v>
      </c>
      <c r="E100" s="13">
        <v>0</v>
      </c>
      <c r="F100" s="13">
        <f>ROUND((D100*E100),2)</f>
        <v>0</v>
      </c>
    </row>
    <row r="101" spans="1:6" ht="147" customHeight="1" x14ac:dyDescent="0.25">
      <c r="A101" s="9" t="str">
        <f>A$98&amp;COUNTIF(B$100:B101,"*")&amp;"."</f>
        <v>5.2.</v>
      </c>
      <c r="B101" s="10" t="s">
        <v>91</v>
      </c>
      <c r="C101" s="11" t="s">
        <v>50</v>
      </c>
      <c r="D101" s="12">
        <v>1</v>
      </c>
      <c r="E101" s="13">
        <v>0</v>
      </c>
      <c r="F101" s="13">
        <f>ROUND((D101*E101),2)</f>
        <v>0</v>
      </c>
    </row>
    <row r="102" spans="1:6" ht="27" customHeight="1" x14ac:dyDescent="0.25">
      <c r="A102" s="9" t="str">
        <f>A$98&amp;COUNTIF(B$100:B102,"*")&amp;"."</f>
        <v>5.3.</v>
      </c>
      <c r="B102" s="10" t="s">
        <v>92</v>
      </c>
      <c r="C102" s="11" t="s">
        <v>50</v>
      </c>
      <c r="D102" s="12">
        <v>1</v>
      </c>
      <c r="E102" s="13">
        <v>0</v>
      </c>
      <c r="F102" s="13">
        <f>ROUND((D102*E102),2)</f>
        <v>0</v>
      </c>
    </row>
    <row r="103" spans="1:6" ht="15" customHeight="1" x14ac:dyDescent="0.25">
      <c r="A103" s="9" t="str">
        <f>A$98&amp;COUNTIF(B$100:B103,"*")&amp;"."</f>
        <v>5.4.</v>
      </c>
      <c r="B103" s="10" t="s">
        <v>93</v>
      </c>
      <c r="C103" s="11" t="s">
        <v>50</v>
      </c>
      <c r="D103" s="12">
        <v>1</v>
      </c>
      <c r="E103" s="13">
        <v>0</v>
      </c>
      <c r="F103" s="13">
        <f>ROUND((D103*E103),2)</f>
        <v>0</v>
      </c>
    </row>
    <row r="104" spans="1:6" x14ac:dyDescent="0.25">
      <c r="B104" s="14" t="str">
        <f>(A98&amp;" "&amp;B98&amp;" - UKUPNO")</f>
        <v>5. OSTALO - UKUPNO</v>
      </c>
      <c r="F104" s="15">
        <f>SUM(F100:F103)</f>
        <v>0</v>
      </c>
    </row>
    <row r="107" spans="1:6" x14ac:dyDescent="0.25">
      <c r="B107" s="17" t="s">
        <v>94</v>
      </c>
    </row>
    <row r="109" spans="1:6" x14ac:dyDescent="0.25">
      <c r="A109" s="21" t="str">
        <f>A43</f>
        <v>1.</v>
      </c>
      <c r="B109" s="22" t="str">
        <f>B43</f>
        <v>DEMONTAŽA</v>
      </c>
      <c r="F109" s="13">
        <f>F47</f>
        <v>0</v>
      </c>
    </row>
    <row r="110" spans="1:6" x14ac:dyDescent="0.25">
      <c r="A110" s="21" t="str">
        <f>A49</f>
        <v>2.</v>
      </c>
      <c r="B110" s="22" t="str">
        <f>B49</f>
        <v>INFORMATIČKA MREŽA</v>
      </c>
      <c r="F110" s="13">
        <f>F75</f>
        <v>0</v>
      </c>
    </row>
    <row r="111" spans="1:6" x14ac:dyDescent="0.25">
      <c r="A111" s="21" t="str">
        <f>A77</f>
        <v>3.</v>
      </c>
      <c r="B111" s="22" t="str">
        <f>B77</f>
        <v>STRUKTURNO KABLIRANJE</v>
      </c>
      <c r="F111" s="13">
        <f>F89</f>
        <v>0</v>
      </c>
    </row>
    <row r="112" spans="1:6" x14ac:dyDescent="0.25">
      <c r="A112" s="21" t="str">
        <f>A91</f>
        <v>4.</v>
      </c>
      <c r="B112" s="22" t="str">
        <f>B91</f>
        <v>GRAĐEVINSKI RADOVI</v>
      </c>
      <c r="F112" s="13">
        <f>F96</f>
        <v>0</v>
      </c>
    </row>
    <row r="113" spans="1:6" x14ac:dyDescent="0.25">
      <c r="A113" s="21" t="str">
        <f>A98</f>
        <v>5.</v>
      </c>
      <c r="B113" s="22" t="str">
        <f>B98</f>
        <v>OSTALO</v>
      </c>
      <c r="F113" s="13">
        <f>F104</f>
        <v>0</v>
      </c>
    </row>
    <row r="116" spans="1:6" x14ac:dyDescent="0.25">
      <c r="B116" s="7" t="s">
        <v>95</v>
      </c>
      <c r="F116" s="15">
        <f>SUM(F109:F113)</f>
        <v>0</v>
      </c>
    </row>
    <row r="117" spans="1:6" x14ac:dyDescent="0.25">
      <c r="B117" s="17" t="s">
        <v>96</v>
      </c>
      <c r="F117" s="20">
        <f>ROUND((F116*0.25),2)</f>
        <v>0</v>
      </c>
    </row>
    <row r="118" spans="1:6" x14ac:dyDescent="0.25">
      <c r="B118" s="7" t="s">
        <v>97</v>
      </c>
      <c r="F118" s="15">
        <f>F116+F117</f>
        <v>0</v>
      </c>
    </row>
  </sheetData>
  <mergeCells count="29">
    <mergeCell ref="B40:F40"/>
    <mergeCell ref="B41:F41"/>
    <mergeCell ref="B50:F50"/>
    <mergeCell ref="B78:F78"/>
    <mergeCell ref="B33:F33"/>
    <mergeCell ref="B34:F34"/>
    <mergeCell ref="B35:F35"/>
    <mergeCell ref="B38:F38"/>
    <mergeCell ref="B39:F39"/>
    <mergeCell ref="B28:F28"/>
    <mergeCell ref="B29:F29"/>
    <mergeCell ref="B30:F30"/>
    <mergeCell ref="B31:F31"/>
    <mergeCell ref="B32:F32"/>
    <mergeCell ref="B23:F23"/>
    <mergeCell ref="B24:F24"/>
    <mergeCell ref="B25:F25"/>
    <mergeCell ref="B26:F26"/>
    <mergeCell ref="B27:F27"/>
    <mergeCell ref="B18:F18"/>
    <mergeCell ref="B19:F19"/>
    <mergeCell ref="B20:F20"/>
    <mergeCell ref="B21:F21"/>
    <mergeCell ref="B22:F22"/>
    <mergeCell ref="A1:F1"/>
    <mergeCell ref="A11:F11"/>
    <mergeCell ref="B15:F15"/>
    <mergeCell ref="B16:F16"/>
    <mergeCell ref="B17:F17"/>
  </mergeCells>
  <pageMargins left="0.75" right="0.75" top="1" bottom="1" header="0.511811023622047" footer="0.511811023622047"/>
  <pageSetup paperSize="9" fitToHeight="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Radni listovi</vt:lpstr>
      </vt:variant>
      <vt:variant>
        <vt:i4>3</vt:i4>
      </vt:variant>
      <vt:variant>
        <vt:lpstr>Imenovani rasponi</vt:lpstr>
      </vt:variant>
      <vt:variant>
        <vt:i4>3</vt:i4>
      </vt:variant>
    </vt:vector>
  </HeadingPairs>
  <TitlesOfParts>
    <vt:vector size="6" baseType="lpstr">
      <vt:lpstr>Crikvenica, Kotorska 13A</vt:lpstr>
      <vt:lpstr>Vežica, M. Kontuša 18</vt:lpstr>
      <vt:lpstr>Kozala, Laginjina 22</vt:lpstr>
      <vt:lpstr>'Crikvenica, Kotorska 13A'!Podrucje_ispisa</vt:lpstr>
      <vt:lpstr>'Kozala, Laginjina 22'!Podrucje_ispisa</vt:lpstr>
      <vt:lpstr>'Vežica, M. Kontuša 18'!Podrucje_ispisa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Ivan Popović</dc:creator>
  <dc:description/>
  <cp:lastModifiedBy>Ivan Kuderna</cp:lastModifiedBy>
  <cp:revision>0</cp:revision>
  <dcterms:created xsi:type="dcterms:W3CDTF">2026-08-07T19:11:44Z</dcterms:created>
  <dcterms:modified xsi:type="dcterms:W3CDTF">2026-08-12T09:42:14Z</dcterms:modified>
  <dc:language>en-US</dc:language>
</cp:coreProperties>
</file>